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19200" windowHeight="11595"/>
  </bookViews>
  <sheets>
    <sheet name="раздел 1 " sheetId="1" r:id="rId1"/>
    <sheet name="раздел 2" sheetId="7" r:id="rId2"/>
    <sheet name="раздел 3" sheetId="2" r:id="rId3"/>
    <sheet name="раздел 4" sheetId="3" r:id="rId4"/>
    <sheet name="раздел 5" sheetId="4" r:id="rId5"/>
    <sheet name="раздел 6" sheetId="5" r:id="rId6"/>
    <sheet name="раздел 7" sheetId="6" r:id="rId7"/>
  </sheets>
  <calcPr calcId="152511"/>
</workbook>
</file>

<file path=xl/calcChain.xml><?xml version="1.0" encoding="utf-8"?>
<calcChain xmlns="http://schemas.openxmlformats.org/spreadsheetml/2006/main">
  <c r="E110" i="2" l="1"/>
  <c r="E105" i="2"/>
  <c r="E111" i="2"/>
  <c r="F111" i="2"/>
  <c r="F114" i="2"/>
  <c r="F88" i="2"/>
  <c r="E58" i="2"/>
  <c r="F57" i="2" l="1"/>
  <c r="I19" i="2"/>
  <c r="I13" i="2" s="1"/>
  <c r="E88" i="2"/>
  <c r="D11" i="3"/>
  <c r="F104" i="2" l="1"/>
  <c r="E104" i="2"/>
  <c r="C17" i="7"/>
  <c r="G13" i="3"/>
  <c r="E57" i="2" l="1"/>
  <c r="E19" i="2" s="1"/>
  <c r="F19" i="2"/>
  <c r="F13" i="2" s="1"/>
  <c r="F48" i="2"/>
  <c r="E69" i="2"/>
  <c r="E62" i="2"/>
  <c r="D57" i="2" l="1"/>
  <c r="D19" i="2"/>
  <c r="D13" i="2" s="1"/>
  <c r="E13" i="2"/>
  <c r="D114" i="2"/>
  <c r="D111" i="2"/>
  <c r="D110" i="2"/>
  <c r="D109" i="2"/>
  <c r="D108" i="2"/>
  <c r="D107" i="2"/>
  <c r="D105" i="2"/>
  <c r="D89" i="2"/>
  <c r="D71" i="2"/>
  <c r="D60" i="2"/>
  <c r="D58" i="2"/>
  <c r="I104" i="2"/>
  <c r="D113" i="2"/>
  <c r="D112" i="2"/>
  <c r="D73" i="2"/>
  <c r="D104" i="2" l="1"/>
  <c r="D10" i="3" s="1"/>
  <c r="D13" i="3" s="1"/>
</calcChain>
</file>

<file path=xl/sharedStrings.xml><?xml version="1.0" encoding="utf-8"?>
<sst xmlns="http://schemas.openxmlformats.org/spreadsheetml/2006/main" count="563" uniqueCount="273">
  <si>
    <t xml:space="preserve">                 План финансово-хозяйственной деятельности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</si>
  <si>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</si>
  <si>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</si>
  <si>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</si>
  <si>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</si>
  <si>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</si>
  <si>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</si>
  <si>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</si>
  <si>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</si>
  <si>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         I. Сведения о деятельности федерального государственного</t>
  </si>
  <si>
    <t xml:space="preserve">                        учреждения (подразделения)</t>
  </si>
  <si>
    <t xml:space="preserve">    1.1. Цели деятельности учреждения (подразделения):</t>
  </si>
  <si>
    <t xml:space="preserve">    1.2.   Основные   виды   деятельности   муниципального</t>
  </si>
  <si>
    <t>учреждения (подразделения):</t>
  </si>
  <si>
    <t xml:space="preserve">    1.3.  Перечень  услуг  (работ),  относящихся  в  соответствии с уставом</t>
  </si>
  <si>
    <t>муниципального  учреждения (положением подразделения) к его</t>
  </si>
  <si>
    <t>основным  видам  деятельности,  предоставление  которых  для  физических  и</t>
  </si>
  <si>
    <t>юридических лиц осуществляется в том числе за плату:</t>
  </si>
  <si>
    <t xml:space="preserve">    1.4.  Общая балансовая стоимость недвижимого муниципального имущества</t>
  </si>
  <si>
    <t>на   последнюю   отчетную   дату,  предшествующую  дате  составления  Плана</t>
  </si>
  <si>
    <t>финансово-хозяйственной  деятельности (далее - План) (в  разрезе  стоимости</t>
  </si>
  <si>
    <t>имущества,  закрепленного  собственником  имущества за учреждением на праве</t>
  </si>
  <si>
    <t>счет  выделенных собственником имущества учреждения средств; приобретенного</t>
  </si>
  <si>
    <t>учреждением (подразделением) за счет доходов, полученных от иной приносящей</t>
  </si>
  <si>
    <t xml:space="preserve">    1.5. Общая балансовая стоимость движимого муниципального имущества на</t>
  </si>
  <si>
    <t xml:space="preserve">                      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</si>
  <si>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</si>
  <si>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</si>
  <si>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</si>
  <si>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</si>
  <si>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</si>
  <si>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</si>
  <si>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</si>
  <si>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</si>
  <si>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</si>
  <si>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</si>
  <si>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</si>
  <si>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</si>
  <si>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</si>
  <si>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</si>
  <si>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</si>
  <si>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</si>
  <si>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</si>
  <si>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</si>
  <si>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</si>
  <si>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кредиторская задолженность, всего:</t>
  </si>
  <si>
    <t>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</si>
  <si>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</si>
  <si>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</si>
  <si>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</si>
  <si>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 xml:space="preserve">      III. Показатели по поступлениям, выплатам и источникам дефицита</t>
  </si>
  <si>
    <t xml:space="preserve">     средств муниципального учреждения (подразделения)</t>
  </si>
  <si>
    <t>Наименование показателя &lt;*&gt;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</si>
  <si>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</si>
  <si>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</si>
  <si>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</si>
  <si>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</si>
  <si>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</si>
  <si>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</si>
  <si>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</si>
  <si>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</si>
  <si>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</si>
  <si>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</si>
  <si>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</si>
  <si>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</si>
  <si>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</si>
  <si>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</si>
  <si>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</si>
  <si>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</si>
  <si>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государственной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</si>
  <si>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</si>
  <si>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</si>
  <si>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</si>
  <si>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</si>
  <si>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</si>
  <si>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</si>
  <si>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</si>
  <si>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</si>
  <si>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</si>
  <si>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</si>
  <si>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</si>
  <si>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основных профессиональных образовательных программ</t>
  </si>
  <si>
    <t>от реализации образовательных программ среднего профессионального образования</t>
  </si>
  <si>
    <t>от реализации образовательных программ высшего образования</t>
  </si>
  <si>
    <t>от реализации основных программ профессионального обучения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</si>
  <si>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</si>
  <si>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</si>
  <si>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</si>
  <si>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научной (научно-исследовательской) деятельности</t>
  </si>
  <si>
    <t>от прочих видов деятельности</t>
  </si>
  <si>
    <t>из них: от подготовки научных кадров (в докторантуре)</t>
  </si>
  <si>
    <t>от оказания муниципальным учреждением (подразделением)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</si>
  <si>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от штрафов, пеней и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</si>
  <si>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</si>
  <si>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</si>
  <si>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</si>
  <si>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</si>
  <si>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</si>
  <si>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</si>
  <si>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</si>
  <si>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от реализации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</si>
  <si>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</si>
  <si>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</si>
  <si>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</si>
  <si>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</si>
  <si>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</si>
  <si>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профессорско-преподавательского состава</t>
  </si>
  <si>
    <t>научных работников</t>
  </si>
  <si>
    <t>научных сотрудников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</si>
  <si>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</si>
  <si>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</si>
  <si>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</si>
  <si>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</si>
  <si>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</si>
  <si>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</si>
  <si>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выплату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</si>
  <si>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</si>
  <si>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</si>
  <si>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</si>
  <si>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</si>
  <si>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</si>
  <si>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</si>
  <si>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</si>
  <si>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</si>
  <si>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</si>
  <si>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</si>
  <si>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</si>
  <si>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</si>
  <si>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</si>
  <si>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</si>
  <si>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</si>
  <si>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</si>
  <si>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капитальные вложения в объекты государственной (муниципальной) собственности</t>
  </si>
  <si>
    <t>капитальные вложения на приобретение объектов недвижимого имущества муниципальными  учреждениями</t>
  </si>
  <si>
    <t>капитальные вложения на строительство объектов недвижимого имущества муниципальными  учреждениями</t>
  </si>
  <si>
    <t>закупка товаров, работ, услуг</t>
  </si>
  <si>
    <t>научно-исследовательские и опытно-конструкторские работы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</si>
  <si>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</si>
  <si>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обеспечения  муниципальных 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</si>
  <si>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</si>
  <si>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</si>
  <si>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</si>
  <si>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</si>
  <si>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</si>
  <si>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</si>
  <si>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</si>
  <si>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</si>
  <si>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</si>
  <si>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обслуживание государственного (муниципального) долга</t>
  </si>
  <si>
    <t>обслуживание государственного долга Российской Федерации</t>
  </si>
  <si>
    <t>Источники финансирования дефицита средств всего, в том числе:</t>
  </si>
  <si>
    <t>поступление финансовых активов</t>
  </si>
  <si>
    <t>поступление на счета бюджетов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</si>
  <si>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</si>
  <si>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</si>
  <si>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задолженности по бюджетным ссудам и кредитам</t>
  </si>
  <si>
    <t>выбытие финансовых активов</t>
  </si>
  <si>
    <t>выбытие со счетов бюджетов</t>
  </si>
  <si>
    <t>уменьшение стоимости ценных бумаг, кроме акций и иных форм участия в капитале</t>
  </si>
  <si>
    <t>уменьшение стоимости акций и иных форм участия в капитале</t>
  </si>
  <si>
    <t>уменьшение задолженности по бюджетным ссудам и кредитам</t>
  </si>
  <si>
    <t>увеличение обязательств</t>
  </si>
  <si>
    <t>увеличение задолженности по внутреннему государственному (муниципальному) долгу (поступления заимствований от резидентов)</t>
  </si>
  <si>
    <t>уменьшение обязательств</t>
  </si>
  <si>
    <t>уменьшение задолженности по внутреннему государственному (муниципальному) долгу (погашение заимствований от резидентов)</t>
  </si>
  <si>
    <t>изменение остатков средств (+; -)</t>
  </si>
  <si>
    <t>Остаток средств на конец года</t>
  </si>
  <si>
    <t xml:space="preserve">    --------------------------------</t>
  </si>
  <si>
    <t xml:space="preserve">    &lt;*&gt; Приводятся только те показатели, по которым планируются поступления</t>
  </si>
  <si>
    <t>и выплаты.</t>
  </si>
  <si>
    <t xml:space="preserve">    &lt;**&gt;  С  учетом  объема  субсидии  на финансовое обеспечение выполнения</t>
  </si>
  <si>
    <t>государственного  задания  на  проведение  научных  исследований  в области</t>
  </si>
  <si>
    <t>образования   и   педагогики   научным   и   образовательным   учреждениям,</t>
  </si>
  <si>
    <t>подведомственным  Министерству образования и науки Российской Федерации, по</t>
  </si>
  <si>
    <t>подразделам  0110  "Фундаментальные исследования", 0708 "Прикладные научные</t>
  </si>
  <si>
    <t>исследования в области образования", видам расходов 611 "Субсидии бюджетным</t>
  </si>
  <si>
    <t>учреждениям  на  финансовое  обеспечение  государственного (муниципального)</t>
  </si>
  <si>
    <t>задания  на  оказание  государственных  (муниципальных)  услуг  (выполнение</t>
  </si>
  <si>
    <t>работ)",  621  "Субсидии  автономным  учреждениям на финансовое обеспечение</t>
  </si>
  <si>
    <t>государственного   (муниципального)  задания  на  оказание  государственных</t>
  </si>
  <si>
    <t>(муниципальных)   услуг   (выполнение  работ)  и  на  выполнение  проектов,</t>
  </si>
  <si>
    <t>утвержденных   нормативными   правовыми   актами  Правительства  Российской</t>
  </si>
  <si>
    <t>Федерации на уровне отчетного года".</t>
  </si>
  <si>
    <t xml:space="preserve">       IV. Показатели выплат по расходам на закупку товаров, работ,</t>
  </si>
  <si>
    <t xml:space="preserve">      услуг федерального государственного учреждения (подразделения)</t>
  </si>
  <si>
    <t xml:space="preserve">                        на ________________ 20__ г.</t>
  </si>
  <si>
    <t>Год начала закупки</t>
  </si>
  <si>
    <t>Сумма выплат по расходам на закупку товаров, работ и услуг, рублей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</si>
  <si>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</si>
  <si>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</si>
  <si>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</si>
  <si>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</si>
  <si>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</si>
  <si>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</si>
  <si>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</si>
  <si>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</si>
  <si>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</si>
  <si>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 xml:space="preserve">                 V. Сведения о вносимых изменениях N ____</t>
  </si>
  <si>
    <t xml:space="preserve">    по виду поступлений _____________________________________________</t>
  </si>
  <si>
    <t xml:space="preserve">    (субсидии на финансовое обеспечение выполнения государственного</t>
  </si>
  <si>
    <t xml:space="preserve">            задания, субсидии, предоставляемые в соответствии</t>
  </si>
  <si>
    <t xml:space="preserve">        с абзацем вторым пункта 1 статьи 78.1 Бюджетного кодекса</t>
  </si>
  <si>
    <t xml:space="preserve">       Российской Федерации, субсидии на осуществление капитальных</t>
  </si>
  <si>
    <t xml:space="preserve">       вложений, средства обязательного медицинского страхования,</t>
  </si>
  <si>
    <t xml:space="preserve">            поступления от оказания услуг (выполнения работ)</t>
  </si>
  <si>
    <t xml:space="preserve">       на платной основе и от иной приносящей доход деятельности)</t>
  </si>
  <si>
    <t xml:space="preserve">                   на _________________________ 20__ г.</t>
  </si>
  <si>
    <t xml:space="preserve">                      (дата вносимых изменений)</t>
  </si>
  <si>
    <t>Сумма изменений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</si>
  <si>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</si>
  <si>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</si>
  <si>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</si>
  <si>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</si>
  <si>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</si>
  <si>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</si>
  <si>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 xml:space="preserve">           VI. Мероприятия стратегического развития федерального</t>
  </si>
  <si>
    <t xml:space="preserve">                государственного учреждения (подразделения)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</si>
  <si>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</si>
  <si>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</si>
  <si>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</si>
  <si>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</si>
  <si>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</si>
  <si>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</si>
  <si>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</si>
  <si>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</si>
  <si>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</si>
  <si>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 xml:space="preserve">             VII. Мероприятия по энергосбережению и повышению</t>
  </si>
  <si>
    <t xml:space="preserve">                       энергетической эффективности</t>
  </si>
  <si>
    <t xml:space="preserve">     VIII. Сведения о средствах, поступающих во временное распоряжение</t>
  </si>
  <si>
    <t xml:space="preserve">         федерального государственного учреждения (подразделения)</t>
  </si>
  <si>
    <t xml:space="preserve">                   на __________________________ 20__ г.</t>
  </si>
  <si>
    <t xml:space="preserve">                      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</si>
  <si>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</si>
  <si>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</si>
  <si>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</si>
  <si>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</si>
  <si>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 xml:space="preserve">                         IX.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</si>
  <si>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</si>
  <si>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</si>
  <si>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</si>
  <si>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Бухгалтер муниципального учреждения</t>
  </si>
  <si>
    <t>(подразделения)         ______________/______________________</t>
  </si>
  <si>
    <t xml:space="preserve">                          (подпись)    (расшифровка подписи)</t>
  </si>
  <si>
    <t xml:space="preserve">                          М.П.</t>
  </si>
  <si>
    <t>II. Показатели финансового состояния муниципального</t>
  </si>
  <si>
    <t xml:space="preserve">                                                  УТВЕРЖДАЮ</t>
  </si>
  <si>
    <t xml:space="preserve">                                   (должность лица, утверждающего документ)</t>
  </si>
  <si>
    <t xml:space="preserve">                                         (подпись, расшифровка подписи)</t>
  </si>
  <si>
    <t>&lt;*&gt; Указываются только те показатели, по которым вносятся изменения.</t>
  </si>
  <si>
    <t xml:space="preserve">  (наименование учреждения (подразделения)</t>
  </si>
  <si>
    <t>код строки 1001 столбец 7 "свет", а код строки 2001 столбец 7 комуналка кроме сета</t>
  </si>
  <si>
    <t>код строки 1001 столбец 4 все  договора</t>
  </si>
  <si>
    <t>код строки 1 столбец 4 все по КВР 244</t>
  </si>
  <si>
    <t>на 20_17г. очередной финансовый год</t>
  </si>
  <si>
    <t>на 2017 г. 1-ый год планового периода</t>
  </si>
  <si>
    <t>на 2017 г. 2-ой год планового периода</t>
  </si>
  <si>
    <t>на 2017 г. очередной финансовый год</t>
  </si>
  <si>
    <t>тэр</t>
  </si>
  <si>
    <t>769ф</t>
  </si>
  <si>
    <t>получение общедоступного и бесплатного начального общего, основного общего и среднего общего образования в интересах человека, семьи, общества и государства; обеспечение охраны и укрепления здоровья и создание благоприятных условий для разностороннего развития личности, в том числе возможности удовлетворения потребности обучающихся в самообразовании и получении дополнительного образования; обеспечение отдыха граждан, создание условий для культурной, спортивной, и иной деятельности населения.</t>
  </si>
  <si>
    <t>осуществление образовательной деятельности по образовательным программам различных видов, уровней и направлений, осуществление деятельности в сфере культуры, физической культуры и спорта, охраны и укрепления здоровья, летнего  отдыха, занятости, организации школьного питания, подвоза обучающихся, оздоровления обучающихся в оздоровительных лагерях на базе школы  в каникулярное время, дополнительные общеобразовательные программы, услуги промежуточной аттестации для экстернов</t>
  </si>
  <si>
    <t>410504, Саратовская область, Саратовский район, с. Константиновка, ул. Коммунарная, д.2д.</t>
  </si>
  <si>
    <t>оперативного  управления;  приобретенного  учреждением  (подразделением) за</t>
  </si>
  <si>
    <t>последнюю отчетную дату, предшествующую дате составления Плана, в том числе</t>
  </si>
  <si>
    <t>балансовая стоимость особо ценного движимого имущества:</t>
  </si>
  <si>
    <t xml:space="preserve">доход деятельности):  </t>
  </si>
  <si>
    <t xml:space="preserve">                                          "26" декабря 2019 г.</t>
  </si>
  <si>
    <t xml:space="preserve">              на 2020 г. </t>
  </si>
  <si>
    <t xml:space="preserve">                  на 26 декабря 2019 г.</t>
  </si>
  <si>
    <t>на 26 декабря 2019 г.</t>
  </si>
  <si>
    <t>Муниципальное общеобразовательное учреждение «Средняя общеобразовательная школа с. Багаевка Саратовского района Саратовской области имени Героя Советского Союза Н.В. Котлова»</t>
  </si>
  <si>
    <t>Директор МОУ СОШ с.Багаевка</t>
  </si>
  <si>
    <t xml:space="preserve">                                   МП _______________________________А.Н. Бодрилов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</si>
</sst>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0"/>
      <color theme="1"/>
      <name val="Arial"/>
      <family val="2"/>
      <charset val="204"/>
    </font>
    <font>
      <sz val="1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4"/>
      <color theme="1"/>
      <name val="Courier New"/>
      <family val="3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1" xfId="1" applyBorder="1" applyAlignment="1" applyProtection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4"/>
    </xf>
    <xf numFmtId="0" fontId="2" fillId="0" borderId="8" xfId="0" applyFont="1" applyBorder="1" applyAlignment="1">
      <alignment horizontal="center" vertical="top" wrapText="1"/>
    </xf>
    <xf numFmtId="0" fontId="4" fillId="0" borderId="5" xfId="1" applyBorder="1" applyAlignment="1" applyProtection="1">
      <alignment vertical="top" wrapText="1"/>
    </xf>
    <xf numFmtId="0" fontId="2" fillId="0" borderId="6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indent="2"/>
    </xf>
    <xf numFmtId="0" fontId="2" fillId="0" borderId="5" xfId="0" applyFont="1" applyBorder="1" applyAlignment="1">
      <alignment horizontal="left" vertical="top" wrapText="1" indent="2"/>
    </xf>
    <xf numFmtId="0" fontId="2" fillId="0" borderId="6" xfId="0" applyFont="1" applyBorder="1" applyAlignment="1">
      <alignment horizontal="left" vertical="top" wrapText="1" indent="3"/>
    </xf>
    <xf numFmtId="0" fontId="2" fillId="0" borderId="5" xfId="0" applyFont="1" applyBorder="1" applyAlignment="1">
      <alignment horizontal="left" vertical="top" wrapText="1" indent="3"/>
    </xf>
    <xf numFmtId="0" fontId="2" fillId="0" borderId="6" xfId="0" applyFont="1" applyBorder="1" applyAlignment="1">
      <alignment horizontal="left" vertical="top" wrapText="1" indent="5"/>
    </xf>
    <xf numFmtId="0" fontId="2" fillId="0" borderId="5" xfId="0" applyFont="1" applyBorder="1" applyAlignment="1">
      <alignment horizontal="left" vertical="top" wrapText="1" indent="5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4" fillId="0" borderId="4" xfId="1" applyBorder="1" applyAlignment="1" applyProtection="1">
      <alignment horizontal="center" vertical="top" wrapText="1"/>
    </xf>
    <xf numFmtId="0" fontId="3" fillId="0" borderId="0" xfId="0" applyFont="1" applyAlignment="1">
      <alignment horizontal="justify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4" fillId="0" borderId="7" xfId="1" applyBorder="1" applyAlignment="1" applyProtection="1">
      <alignment horizontal="center" vertical="top" wrapText="1"/>
    </xf>
    <xf numFmtId="0" fontId="4" fillId="0" borderId="6" xfId="1" applyBorder="1" applyAlignment="1" applyProtection="1">
      <alignment horizontal="center" vertical="top" wrapText="1"/>
    </xf>
    <xf numFmtId="0" fontId="4" fillId="0" borderId="5" xfId="1" applyBorder="1" applyAlignment="1" applyProtection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11" xfId="1" applyBorder="1" applyAlignment="1" applyProtection="1">
      <alignment horizontal="center" vertical="top" wrapText="1"/>
    </xf>
    <xf numFmtId="0" fontId="4" fillId="0" borderId="9" xfId="1" applyBorder="1" applyAlignment="1" applyProtection="1">
      <alignment horizontal="center" vertical="top" wrapText="1"/>
    </xf>
    <xf numFmtId="0" fontId="4" fillId="0" borderId="2" xfId="1" applyBorder="1" applyAlignment="1" applyProtection="1">
      <alignment horizontal="center" vertical="top" wrapText="1"/>
    </xf>
    <xf numFmtId="0" fontId="8" fillId="0" borderId="0" xfId="1" applyFont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gin.consultant.ru/link/?req=doc;base=RZB;n=207543;fld=134;dst=10028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ogin.consultant.ru/link/?req=doc;base=RZB;n=207955;fld=134;dst=314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login.consultant.ru/link/?req=doc;base=RZB;n=200560;fld=134" TargetMode="External"/><Relationship Id="rId1" Type="http://schemas.openxmlformats.org/officeDocument/2006/relationships/hyperlink" Target="http://login.consultant.ru/link/?req=doc;base=RZB;n=200216;fld=13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login.consultant.ru/link/?req=doc;base=RZB;n=207955;fld=134;dst=3146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login.consultant.ru/link/?req=doc;base=RZB;n=207955;fld=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C17" sqref="C17"/>
    </sheetView>
  </sheetViews>
  <sheetFormatPr defaultRowHeight="15" x14ac:dyDescent="0.25"/>
  <cols>
    <col min="1" max="1" width="28" customWidth="1"/>
    <col min="2" max="2" width="60.140625" customWidth="1"/>
    <col min="3" max="3" width="15.85546875" customWidth="1"/>
    <col min="4" max="4" width="13.85546875" customWidth="1"/>
    <col min="5" max="5" width="13.5703125" customWidth="1"/>
    <col min="6" max="6" width="12" customWidth="1"/>
    <col min="7" max="7" width="12.42578125" customWidth="1"/>
  </cols>
  <sheetData>
    <row r="1" spans="1:3" x14ac:dyDescent="0.25">
      <c r="A1" s="54" t="s">
        <v>245</v>
      </c>
      <c r="B1" s="54"/>
      <c r="C1" s="54"/>
    </row>
    <row r="2" spans="1:3" x14ac:dyDescent="0.25">
      <c r="A2" s="54" t="s">
        <v>271</v>
      </c>
      <c r="B2" s="54"/>
      <c r="C2" s="54"/>
    </row>
    <row r="3" spans="1:3" x14ac:dyDescent="0.25">
      <c r="A3" s="54" t="s">
        <v>246</v>
      </c>
      <c r="B3" s="54"/>
      <c r="C3" s="54"/>
    </row>
    <row r="4" spans="1:3" x14ac:dyDescent="0.25">
      <c r="A4" s="54" t="s">
        <v>272</v>
      </c>
      <c r="B4" s="54"/>
      <c r="C4" s="54"/>
    </row>
    <row r="5" spans="1:3" x14ac:dyDescent="0.25">
      <c r="A5" s="54" t="s">
        <v>247</v>
      </c>
      <c r="B5" s="54"/>
      <c r="C5" s="54"/>
    </row>
    <row r="6" spans="1:3" x14ac:dyDescent="0.25">
      <c r="A6" s="54" t="s">
        <v>266</v>
      </c>
      <c r="B6" s="54"/>
      <c r="C6" s="54"/>
    </row>
    <row r="7" spans="1:3" ht="15.75" customHeight="1" x14ac:dyDescent="0.25">
      <c r="A7" s="35"/>
      <c r="B7" s="36"/>
      <c r="C7" s="36"/>
    </row>
    <row r="8" spans="1:3" x14ac:dyDescent="0.25">
      <c r="A8" s="57" t="s">
        <v>0</v>
      </c>
      <c r="B8" s="57"/>
      <c r="C8" s="57"/>
    </row>
    <row r="9" spans="1:3" x14ac:dyDescent="0.25">
      <c r="A9" s="57" t="s">
        <v>267</v>
      </c>
      <c r="B9" s="57"/>
      <c r="C9" s="57"/>
    </row>
    <row r="10" spans="1:3" x14ac:dyDescent="0.25">
      <c r="A10" s="46"/>
      <c r="B10" s="47"/>
      <c r="C10" s="47"/>
    </row>
    <row r="11" spans="1:3" ht="42.75" customHeight="1" x14ac:dyDescent="0.25">
      <c r="A11" s="58" t="s">
        <v>270</v>
      </c>
      <c r="B11" s="58"/>
      <c r="C11" s="58"/>
    </row>
    <row r="12" spans="1:3" x14ac:dyDescent="0.25">
      <c r="A12" s="59" t="s">
        <v>249</v>
      </c>
      <c r="B12" s="59"/>
      <c r="C12" s="59"/>
    </row>
    <row r="13" spans="1:3" ht="15.75" thickBot="1" x14ac:dyDescent="0.3">
      <c r="A13" s="2"/>
    </row>
    <row r="14" spans="1:3" ht="15.75" thickBot="1" x14ac:dyDescent="0.3">
      <c r="A14" s="55" t="s">
        <v>261</v>
      </c>
      <c r="B14" s="3"/>
      <c r="C14" s="4" t="s">
        <v>1</v>
      </c>
    </row>
    <row r="15" spans="1:3" ht="15.75" thickBot="1" x14ac:dyDescent="0.3">
      <c r="A15" s="55"/>
      <c r="B15" s="5" t="s">
        <v>2</v>
      </c>
      <c r="C15" s="43">
        <v>43825</v>
      </c>
    </row>
    <row r="16" spans="1:3" ht="15.75" thickBot="1" x14ac:dyDescent="0.3">
      <c r="A16" s="55"/>
      <c r="B16" s="5" t="s">
        <v>3</v>
      </c>
      <c r="C16" s="6"/>
    </row>
    <row r="17" spans="1:3" ht="15.75" thickBot="1" x14ac:dyDescent="0.3">
      <c r="A17" s="55"/>
      <c r="B17" s="5" t="s">
        <v>4</v>
      </c>
      <c r="C17" s="6"/>
    </row>
    <row r="18" spans="1:3" ht="15.75" thickBot="1" x14ac:dyDescent="0.3">
      <c r="A18" s="55"/>
      <c r="B18" s="5"/>
      <c r="C18" s="7"/>
    </row>
    <row r="19" spans="1:3" ht="15.75" thickBot="1" x14ac:dyDescent="0.3">
      <c r="A19" s="55"/>
      <c r="B19" s="5" t="s">
        <v>5</v>
      </c>
      <c r="C19" s="6">
        <v>6432003592</v>
      </c>
    </row>
    <row r="20" spans="1:3" ht="15.75" thickBot="1" x14ac:dyDescent="0.3">
      <c r="A20" s="55"/>
      <c r="B20" s="5" t="s">
        <v>6</v>
      </c>
      <c r="C20" s="6">
        <v>643201001</v>
      </c>
    </row>
    <row r="21" spans="1:3" ht="15.75" thickBot="1" x14ac:dyDescent="0.3">
      <c r="A21" s="55"/>
      <c r="B21" s="8" t="s">
        <v>7</v>
      </c>
      <c r="C21" s="7">
        <v>383</v>
      </c>
    </row>
    <row r="22" spans="1:3" ht="39" thickBot="1" x14ac:dyDescent="0.3">
      <c r="A22" s="55"/>
      <c r="B22" s="5" t="s">
        <v>8</v>
      </c>
      <c r="C22" s="6"/>
    </row>
    <row r="23" spans="1:3" x14ac:dyDescent="0.25">
      <c r="A23" s="2"/>
    </row>
    <row r="24" spans="1:3" x14ac:dyDescent="0.25">
      <c r="A24" s="56" t="s">
        <v>9</v>
      </c>
      <c r="B24" s="56"/>
      <c r="C24" s="56"/>
    </row>
    <row r="25" spans="1:3" x14ac:dyDescent="0.25">
      <c r="A25" s="56" t="s">
        <v>10</v>
      </c>
      <c r="B25" s="56"/>
      <c r="C25" s="56"/>
    </row>
    <row r="26" spans="1:3" x14ac:dyDescent="0.25">
      <c r="A26" s="1"/>
    </row>
    <row r="27" spans="1:3" x14ac:dyDescent="0.25">
      <c r="A27" s="53" t="s">
        <v>11</v>
      </c>
      <c r="B27" s="53"/>
      <c r="C27" s="53"/>
    </row>
    <row r="28" spans="1:3" x14ac:dyDescent="0.25">
      <c r="A28" s="53" t="s">
        <v>12</v>
      </c>
      <c r="B28" s="53"/>
      <c r="C28" s="53"/>
    </row>
    <row r="29" spans="1:3" x14ac:dyDescent="0.25">
      <c r="A29" s="53" t="s">
        <v>13</v>
      </c>
      <c r="B29" s="53"/>
      <c r="C29" s="53"/>
    </row>
    <row r="30" spans="1:3" ht="79.5" customHeight="1" x14ac:dyDescent="0.25">
      <c r="A30" s="60" t="s">
        <v>259</v>
      </c>
      <c r="B30" s="60"/>
      <c r="C30" s="60"/>
    </row>
    <row r="31" spans="1:3" x14ac:dyDescent="0.25">
      <c r="A31" s="53" t="s">
        <v>14</v>
      </c>
      <c r="B31" s="53"/>
      <c r="C31" s="53"/>
    </row>
    <row r="32" spans="1:3" x14ac:dyDescent="0.25">
      <c r="A32" s="53" t="s">
        <v>15</v>
      </c>
      <c r="B32" s="53"/>
      <c r="C32" s="53"/>
    </row>
    <row r="33" spans="1:3" x14ac:dyDescent="0.25">
      <c r="A33" s="53" t="s">
        <v>16</v>
      </c>
      <c r="B33" s="53"/>
      <c r="C33" s="53"/>
    </row>
    <row r="34" spans="1:3" x14ac:dyDescent="0.25">
      <c r="A34" s="53" t="s">
        <v>17</v>
      </c>
      <c r="B34" s="53"/>
      <c r="C34" s="53"/>
    </row>
    <row r="35" spans="1:3" ht="84" customHeight="1" x14ac:dyDescent="0.25">
      <c r="A35" s="60" t="s">
        <v>260</v>
      </c>
      <c r="B35" s="60"/>
      <c r="C35" s="60"/>
    </row>
    <row r="36" spans="1:3" x14ac:dyDescent="0.25">
      <c r="A36" s="53" t="s">
        <v>18</v>
      </c>
      <c r="B36" s="53"/>
      <c r="C36" s="53"/>
    </row>
    <row r="37" spans="1:3" x14ac:dyDescent="0.25">
      <c r="A37" s="53" t="s">
        <v>19</v>
      </c>
      <c r="B37" s="53"/>
      <c r="C37" s="53"/>
    </row>
    <row r="38" spans="1:3" x14ac:dyDescent="0.25">
      <c r="A38" s="53" t="s">
        <v>20</v>
      </c>
      <c r="B38" s="53"/>
      <c r="C38" s="53"/>
    </row>
    <row r="39" spans="1:3" x14ac:dyDescent="0.25">
      <c r="A39" s="53" t="s">
        <v>21</v>
      </c>
      <c r="B39" s="53"/>
      <c r="C39" s="53"/>
    </row>
    <row r="40" spans="1:3" x14ac:dyDescent="0.25">
      <c r="A40" s="53" t="s">
        <v>262</v>
      </c>
      <c r="B40" s="53"/>
      <c r="C40" s="53"/>
    </row>
    <row r="41" spans="1:3" x14ac:dyDescent="0.25">
      <c r="A41" s="53" t="s">
        <v>22</v>
      </c>
      <c r="B41" s="53"/>
      <c r="C41" s="53"/>
    </row>
    <row r="42" spans="1:3" x14ac:dyDescent="0.25">
      <c r="A42" s="53" t="s">
        <v>23</v>
      </c>
      <c r="B42" s="53"/>
      <c r="C42" s="53"/>
    </row>
    <row r="43" spans="1:3" x14ac:dyDescent="0.25">
      <c r="A43" s="53" t="s">
        <v>265</v>
      </c>
      <c r="B43" s="53"/>
      <c r="C43" s="53"/>
    </row>
    <row r="44" spans="1:3" x14ac:dyDescent="0.25">
      <c r="A44" s="53" t="s">
        <v>24</v>
      </c>
      <c r="B44" s="53"/>
      <c r="C44" s="53"/>
    </row>
    <row r="45" spans="1:3" x14ac:dyDescent="0.25">
      <c r="A45" s="53" t="s">
        <v>263</v>
      </c>
      <c r="B45" s="53"/>
      <c r="C45" s="53"/>
    </row>
    <row r="46" spans="1:3" x14ac:dyDescent="0.25">
      <c r="A46" s="53" t="s">
        <v>264</v>
      </c>
      <c r="B46" s="53"/>
      <c r="C46" s="53"/>
    </row>
    <row r="68" spans="1:1" x14ac:dyDescent="0.25">
      <c r="A68" s="29"/>
    </row>
  </sheetData>
  <mergeCells count="33">
    <mergeCell ref="A44:C44"/>
    <mergeCell ref="A45:C45"/>
    <mergeCell ref="A12:C12"/>
    <mergeCell ref="A36:C36"/>
    <mergeCell ref="A40:C40"/>
    <mergeCell ref="A41:C41"/>
    <mergeCell ref="A42:C42"/>
    <mergeCell ref="A43:C43"/>
    <mergeCell ref="A34:C34"/>
    <mergeCell ref="A30:C30"/>
    <mergeCell ref="A35:C35"/>
    <mergeCell ref="A11:C11"/>
    <mergeCell ref="A1:C1"/>
    <mergeCell ref="A2:C2"/>
    <mergeCell ref="A3:C3"/>
    <mergeCell ref="A4:C4"/>
    <mergeCell ref="A5:C5"/>
    <mergeCell ref="A46:C46"/>
    <mergeCell ref="A37:C37"/>
    <mergeCell ref="A38:C38"/>
    <mergeCell ref="A39:C39"/>
    <mergeCell ref="A6:C6"/>
    <mergeCell ref="A29:C29"/>
    <mergeCell ref="A31:C31"/>
    <mergeCell ref="A32:C32"/>
    <mergeCell ref="A33:C33"/>
    <mergeCell ref="A14:A22"/>
    <mergeCell ref="A24:C24"/>
    <mergeCell ref="A25:C25"/>
    <mergeCell ref="A27:C27"/>
    <mergeCell ref="A28:C28"/>
    <mergeCell ref="A8:C8"/>
    <mergeCell ref="A9:C9"/>
  </mergeCells>
  <hyperlinks>
    <hyperlink ref="B21" r:id="rId1" display="http://login.consultant.ru/link/?req=doc;base=RZB;n=207543;fld=134;dst=100283"/>
  </hyperlinks>
  <pageMargins left="0.7" right="0.7" top="0.75" bottom="0.75" header="0.3" footer="0.3"/>
  <pageSetup paperSize="9" scale="84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7" workbookViewId="0">
      <selection activeCell="A4" sqref="A4:C4"/>
    </sheetView>
  </sheetViews>
  <sheetFormatPr defaultRowHeight="15" x14ac:dyDescent="0.25"/>
  <cols>
    <col min="1" max="1" width="5" customWidth="1"/>
    <col min="2" max="2" width="56.140625" customWidth="1"/>
    <col min="3" max="3" width="26.85546875" customWidth="1"/>
    <col min="4" max="4" width="9.140625" customWidth="1"/>
  </cols>
  <sheetData>
    <row r="1" spans="1:3" x14ac:dyDescent="0.25">
      <c r="A1" s="56" t="s">
        <v>244</v>
      </c>
      <c r="B1" s="56"/>
      <c r="C1" s="56"/>
    </row>
    <row r="2" spans="1:3" x14ac:dyDescent="0.25">
      <c r="A2" s="56" t="s">
        <v>10</v>
      </c>
      <c r="B2" s="56"/>
      <c r="C2" s="56"/>
    </row>
    <row r="3" spans="1:3" x14ac:dyDescent="0.25">
      <c r="A3" s="56" t="s">
        <v>268</v>
      </c>
      <c r="B3" s="56"/>
      <c r="C3" s="56"/>
    </row>
    <row r="4" spans="1:3" x14ac:dyDescent="0.25">
      <c r="A4" s="56" t="s">
        <v>25</v>
      </c>
      <c r="B4" s="56"/>
      <c r="C4" s="56"/>
    </row>
    <row r="5" spans="1:3" ht="15.75" thickBot="1" x14ac:dyDescent="0.3">
      <c r="A5" s="2"/>
    </row>
    <row r="6" spans="1:3" ht="26.25" thickBot="1" x14ac:dyDescent="0.3">
      <c r="A6" s="9" t="s">
        <v>26</v>
      </c>
      <c r="B6" s="4" t="s">
        <v>27</v>
      </c>
      <c r="C6" s="4" t="s">
        <v>28</v>
      </c>
    </row>
    <row r="7" spans="1:3" ht="15.75" thickBot="1" x14ac:dyDescent="0.3">
      <c r="A7" s="10">
        <v>1</v>
      </c>
      <c r="B7" s="7">
        <v>2</v>
      </c>
      <c r="C7" s="7">
        <v>3</v>
      </c>
    </row>
    <row r="8" spans="1:3" ht="15.75" thickBot="1" x14ac:dyDescent="0.3">
      <c r="A8" s="11"/>
      <c r="B8" s="6" t="s">
        <v>29</v>
      </c>
      <c r="C8" s="6">
        <v>14187436.59</v>
      </c>
    </row>
    <row r="9" spans="1:3" x14ac:dyDescent="0.25">
      <c r="A9" s="61"/>
      <c r="B9" s="13" t="s">
        <v>30</v>
      </c>
      <c r="C9" s="63">
        <v>9558360.1999999993</v>
      </c>
    </row>
    <row r="10" spans="1:3" ht="15.75" thickBot="1" x14ac:dyDescent="0.3">
      <c r="A10" s="62"/>
      <c r="B10" s="14" t="s">
        <v>31</v>
      </c>
      <c r="C10" s="64"/>
    </row>
    <row r="11" spans="1:3" ht="15.75" thickBot="1" x14ac:dyDescent="0.3">
      <c r="A11" s="11"/>
      <c r="B11" s="15" t="s">
        <v>32</v>
      </c>
      <c r="C11" s="44">
        <v>4929095.05</v>
      </c>
    </row>
    <row r="12" spans="1:3" ht="15.75" thickBot="1" x14ac:dyDescent="0.3">
      <c r="A12" s="11"/>
      <c r="B12" s="14" t="s">
        <v>33</v>
      </c>
      <c r="C12" s="6">
        <v>2144839.04</v>
      </c>
    </row>
    <row r="13" spans="1:3" ht="15.75" thickBot="1" x14ac:dyDescent="0.3">
      <c r="A13" s="11"/>
      <c r="B13" s="15" t="s">
        <v>32</v>
      </c>
      <c r="C13" s="6">
        <v>0</v>
      </c>
    </row>
    <row r="14" spans="1:3" ht="15.75" thickBot="1" x14ac:dyDescent="0.3">
      <c r="A14" s="11"/>
      <c r="B14" s="6" t="s">
        <v>34</v>
      </c>
      <c r="C14" s="6">
        <v>51488.2</v>
      </c>
    </row>
    <row r="15" spans="1:3" x14ac:dyDescent="0.25">
      <c r="A15" s="61"/>
      <c r="B15" s="13" t="s">
        <v>30</v>
      </c>
      <c r="C15" s="61">
        <v>51488.2</v>
      </c>
    </row>
    <row r="16" spans="1:3" ht="15.75" thickBot="1" x14ac:dyDescent="0.3">
      <c r="A16" s="62"/>
      <c r="B16" s="14" t="s">
        <v>35</v>
      </c>
      <c r="C16" s="62"/>
    </row>
    <row r="17" spans="1:3" x14ac:dyDescent="0.25">
      <c r="A17" s="61"/>
      <c r="B17" s="13" t="s">
        <v>30</v>
      </c>
      <c r="C17" s="61">
        <f>C15</f>
        <v>51488.2</v>
      </c>
    </row>
    <row r="18" spans="1:3" ht="15.75" thickBot="1" x14ac:dyDescent="0.3">
      <c r="A18" s="62"/>
      <c r="B18" s="14" t="s">
        <v>36</v>
      </c>
      <c r="C18" s="62"/>
    </row>
    <row r="19" spans="1:3" ht="26.25" thickBot="1" x14ac:dyDescent="0.3">
      <c r="A19" s="11"/>
      <c r="B19" s="14" t="s">
        <v>37</v>
      </c>
      <c r="C19" s="6"/>
    </row>
    <row r="20" spans="1:3" ht="15.75" thickBot="1" x14ac:dyDescent="0.3">
      <c r="A20" s="11"/>
      <c r="B20" s="14" t="s">
        <v>38</v>
      </c>
      <c r="C20" s="6"/>
    </row>
    <row r="21" spans="1:3" ht="15.75" thickBot="1" x14ac:dyDescent="0.3">
      <c r="A21" s="11"/>
      <c r="B21" s="6" t="s">
        <v>39</v>
      </c>
      <c r="C21" s="6">
        <v>40112.68</v>
      </c>
    </row>
    <row r="22" spans="1:3" x14ac:dyDescent="0.25">
      <c r="A22" s="61"/>
      <c r="B22" s="13" t="s">
        <v>30</v>
      </c>
      <c r="C22" s="61">
        <v>2133</v>
      </c>
    </row>
    <row r="23" spans="1:3" ht="15.75" thickBot="1" x14ac:dyDescent="0.3">
      <c r="A23" s="62"/>
      <c r="B23" s="14" t="s">
        <v>40</v>
      </c>
      <c r="C23" s="62"/>
    </row>
    <row r="24" spans="1:3" ht="15.75" thickBot="1" x14ac:dyDescent="0.3">
      <c r="A24" s="11"/>
      <c r="B24" s="14" t="s">
        <v>41</v>
      </c>
      <c r="C24" s="6">
        <v>6936.18</v>
      </c>
    </row>
    <row r="25" spans="1:3" ht="15.75" thickBot="1" x14ac:dyDescent="0.3">
      <c r="A25" s="11"/>
      <c r="B25" s="14" t="s">
        <v>42</v>
      </c>
      <c r="C25" s="6"/>
    </row>
    <row r="26" spans="1:3" ht="15.75" thickBot="1" x14ac:dyDescent="0.3">
      <c r="A26" s="11"/>
      <c r="B26" s="6" t="s">
        <v>43</v>
      </c>
      <c r="C26" s="6">
        <v>3275206</v>
      </c>
    </row>
    <row r="27" spans="1:3" x14ac:dyDescent="0.25">
      <c r="A27" s="61"/>
      <c r="B27" s="13" t="s">
        <v>30</v>
      </c>
      <c r="C27" s="61"/>
    </row>
    <row r="28" spans="1:3" ht="15.75" thickBot="1" x14ac:dyDescent="0.3">
      <c r="A28" s="62"/>
      <c r="B28" s="14" t="s">
        <v>44</v>
      </c>
      <c r="C28" s="62"/>
    </row>
    <row r="29" spans="1:3" ht="15.75" thickBot="1" x14ac:dyDescent="0.3">
      <c r="A29" s="11"/>
      <c r="B29" s="6" t="s">
        <v>45</v>
      </c>
      <c r="C29" s="6">
        <v>3275206</v>
      </c>
    </row>
    <row r="30" spans="1:3" x14ac:dyDescent="0.25">
      <c r="A30" s="61"/>
      <c r="B30" s="13" t="s">
        <v>30</v>
      </c>
      <c r="C30" s="61">
        <v>2000027.76</v>
      </c>
    </row>
    <row r="31" spans="1:3" ht="39" thickBot="1" x14ac:dyDescent="0.3">
      <c r="A31" s="62"/>
      <c r="B31" s="14" t="s">
        <v>46</v>
      </c>
      <c r="C31" s="62"/>
    </row>
    <row r="32" spans="1:3" ht="39" thickBot="1" x14ac:dyDescent="0.3">
      <c r="A32" s="11"/>
      <c r="B32" s="6" t="s">
        <v>47</v>
      </c>
      <c r="C32" s="6">
        <v>683163.86</v>
      </c>
    </row>
    <row r="33" spans="1:3" x14ac:dyDescent="0.25">
      <c r="A33" s="61"/>
      <c r="B33" s="13" t="s">
        <v>48</v>
      </c>
      <c r="C33" s="61" t="s">
        <v>258</v>
      </c>
    </row>
    <row r="34" spans="1:3" ht="15.75" thickBot="1" x14ac:dyDescent="0.3">
      <c r="A34" s="62"/>
      <c r="B34" s="14" t="s">
        <v>49</v>
      </c>
      <c r="C34" s="62"/>
    </row>
  </sheetData>
  <mergeCells count="18">
    <mergeCell ref="A33:A34"/>
    <mergeCell ref="C33:C34"/>
    <mergeCell ref="A27:A28"/>
    <mergeCell ref="C27:C28"/>
    <mergeCell ref="A30:A31"/>
    <mergeCell ref="C30:C31"/>
    <mergeCell ref="A1:C1"/>
    <mergeCell ref="A2:C2"/>
    <mergeCell ref="A3:C3"/>
    <mergeCell ref="A4:C4"/>
    <mergeCell ref="A22:A23"/>
    <mergeCell ref="C22:C23"/>
    <mergeCell ref="A9:A10"/>
    <mergeCell ref="C9:C10"/>
    <mergeCell ref="A15:A16"/>
    <mergeCell ref="C15:C16"/>
    <mergeCell ref="A17:A18"/>
    <mergeCell ref="C17:C18"/>
  </mergeCells>
  <pageMargins left="0.7" right="0.7" top="0.75" bottom="0.75" header="0.3" footer="0.3"/>
  <pageSetup paperSize="9" scale="9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view="pageBreakPreview" zoomScaleSheetLayoutView="100" workbookViewId="0">
      <selection activeCell="E111" sqref="E111"/>
    </sheetView>
  </sheetViews>
  <sheetFormatPr defaultRowHeight="15" x14ac:dyDescent="0.25"/>
  <cols>
    <col min="1" max="1" width="35.85546875" customWidth="1"/>
    <col min="3" max="3" width="13" customWidth="1"/>
    <col min="4" max="4" width="16.7109375" customWidth="1"/>
    <col min="5" max="5" width="14.5703125" customWidth="1"/>
    <col min="6" max="6" width="15.140625" customWidth="1"/>
    <col min="7" max="7" width="14.7109375" customWidth="1"/>
    <col min="8" max="8" width="13.42578125" customWidth="1"/>
    <col min="9" max="9" width="13.140625" customWidth="1"/>
  </cols>
  <sheetData>
    <row r="1" spans="1:10" s="33" customFormat="1" ht="18.75" x14ac:dyDescent="0.3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33" customFormat="1" ht="18.75" x14ac:dyDescent="0.3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33" customFormat="1" ht="18.75" x14ac:dyDescent="0.3">
      <c r="A3" s="65" t="s">
        <v>269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5.75" thickBot="1" x14ac:dyDescent="0.3">
      <c r="A4" s="2"/>
    </row>
    <row r="5" spans="1:10" ht="57" customHeight="1" thickBot="1" x14ac:dyDescent="0.3">
      <c r="A5" s="90" t="s">
        <v>52</v>
      </c>
      <c r="B5" s="66" t="s">
        <v>53</v>
      </c>
      <c r="C5" s="66" t="s">
        <v>54</v>
      </c>
      <c r="D5" s="93" t="s">
        <v>55</v>
      </c>
      <c r="E5" s="94"/>
      <c r="F5" s="94"/>
      <c r="G5" s="94"/>
      <c r="H5" s="94"/>
      <c r="I5" s="94"/>
      <c r="J5" s="95"/>
    </row>
    <row r="6" spans="1:10" ht="15.75" thickBot="1" x14ac:dyDescent="0.3">
      <c r="A6" s="91"/>
      <c r="B6" s="88"/>
      <c r="C6" s="88"/>
      <c r="D6" s="66" t="s">
        <v>56</v>
      </c>
      <c r="E6" s="93" t="s">
        <v>48</v>
      </c>
      <c r="F6" s="94"/>
      <c r="G6" s="94"/>
      <c r="H6" s="94"/>
      <c r="I6" s="94"/>
      <c r="J6" s="95"/>
    </row>
    <row r="7" spans="1:10" ht="105.75" customHeight="1" thickBot="1" x14ac:dyDescent="0.3">
      <c r="A7" s="91"/>
      <c r="B7" s="88"/>
      <c r="C7" s="88"/>
      <c r="D7" s="88"/>
      <c r="E7" s="66" t="s">
        <v>57</v>
      </c>
      <c r="F7" s="90" t="s">
        <v>58</v>
      </c>
      <c r="G7" s="66" t="s">
        <v>59</v>
      </c>
      <c r="H7" s="66" t="s">
        <v>60</v>
      </c>
      <c r="I7" s="93" t="s">
        <v>61</v>
      </c>
      <c r="J7" s="95"/>
    </row>
    <row r="8" spans="1:10" ht="69.75" customHeight="1" thickBot="1" x14ac:dyDescent="0.3">
      <c r="A8" s="92"/>
      <c r="B8" s="67"/>
      <c r="C8" s="67"/>
      <c r="D8" s="67"/>
      <c r="E8" s="67"/>
      <c r="F8" s="92"/>
      <c r="G8" s="67"/>
      <c r="H8" s="67"/>
      <c r="I8" s="7" t="s">
        <v>56</v>
      </c>
      <c r="J8" s="7" t="s">
        <v>62</v>
      </c>
    </row>
    <row r="9" spans="1:10" ht="15.75" thickBot="1" x14ac:dyDescent="0.3">
      <c r="A9" s="10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15.75" thickBot="1" x14ac:dyDescent="0.3">
      <c r="A10" s="11" t="s">
        <v>63</v>
      </c>
      <c r="B10" s="7">
        <v>1</v>
      </c>
      <c r="C10" s="7" t="s">
        <v>64</v>
      </c>
      <c r="D10" s="6"/>
      <c r="E10" s="6"/>
      <c r="F10" s="6">
        <v>0</v>
      </c>
      <c r="G10" s="6"/>
      <c r="H10" s="6"/>
      <c r="I10" s="6"/>
      <c r="J10" s="6"/>
    </row>
    <row r="11" spans="1:10" ht="39" thickBot="1" x14ac:dyDescent="0.3">
      <c r="A11" s="11" t="s">
        <v>65</v>
      </c>
      <c r="B11" s="7">
        <v>2</v>
      </c>
      <c r="C11" s="7">
        <v>180</v>
      </c>
      <c r="D11" s="6"/>
      <c r="E11" s="7" t="s">
        <v>64</v>
      </c>
      <c r="F11" s="6"/>
      <c r="G11" s="6"/>
      <c r="H11" s="7" t="s">
        <v>64</v>
      </c>
      <c r="I11" s="7" t="s">
        <v>64</v>
      </c>
      <c r="J11" s="7" t="s">
        <v>64</v>
      </c>
    </row>
    <row r="12" spans="1:10" ht="64.5" thickBot="1" x14ac:dyDescent="0.3">
      <c r="A12" s="11" t="s">
        <v>66</v>
      </c>
      <c r="B12" s="7">
        <v>3</v>
      </c>
      <c r="C12" s="7">
        <v>130</v>
      </c>
      <c r="D12" s="6"/>
      <c r="E12" s="6"/>
      <c r="F12" s="7" t="s">
        <v>64</v>
      </c>
      <c r="G12" s="7" t="s">
        <v>64</v>
      </c>
      <c r="H12" s="7" t="s">
        <v>64</v>
      </c>
      <c r="I12" s="7" t="s">
        <v>64</v>
      </c>
      <c r="J12" s="7" t="s">
        <v>64</v>
      </c>
    </row>
    <row r="13" spans="1:10" ht="35.25" customHeight="1" thickBot="1" x14ac:dyDescent="0.3">
      <c r="A13" s="17" t="s">
        <v>67</v>
      </c>
      <c r="B13" s="7">
        <v>4</v>
      </c>
      <c r="C13" s="7" t="s">
        <v>64</v>
      </c>
      <c r="D13" s="38">
        <f>D19</f>
        <v>8272239</v>
      </c>
      <c r="E13" s="38">
        <f>E19</f>
        <v>7451924</v>
      </c>
      <c r="F13" s="38">
        <f>F19</f>
        <v>320315</v>
      </c>
      <c r="G13" s="38"/>
      <c r="H13" s="38"/>
      <c r="I13" s="38">
        <f>I19</f>
        <v>500000</v>
      </c>
      <c r="J13" s="38"/>
    </row>
    <row r="14" spans="1:10" x14ac:dyDescent="0.25">
      <c r="A14" s="12" t="s">
        <v>48</v>
      </c>
      <c r="B14" s="66">
        <v>5</v>
      </c>
      <c r="C14" s="66">
        <v>120</v>
      </c>
      <c r="D14" s="61"/>
      <c r="E14" s="66" t="s">
        <v>64</v>
      </c>
      <c r="F14" s="66" t="s">
        <v>64</v>
      </c>
      <c r="G14" s="66" t="s">
        <v>64</v>
      </c>
      <c r="H14" s="66" t="s">
        <v>64</v>
      </c>
      <c r="I14" s="61"/>
      <c r="J14" s="66" t="s">
        <v>64</v>
      </c>
    </row>
    <row r="15" spans="1:10" ht="15.75" thickBot="1" x14ac:dyDescent="0.3">
      <c r="A15" s="11" t="s">
        <v>68</v>
      </c>
      <c r="B15" s="67"/>
      <c r="C15" s="67"/>
      <c r="D15" s="62"/>
      <c r="E15" s="67"/>
      <c r="F15" s="67"/>
      <c r="G15" s="67"/>
      <c r="H15" s="67"/>
      <c r="I15" s="62"/>
      <c r="J15" s="67"/>
    </row>
    <row r="16" spans="1:10" x14ac:dyDescent="0.25">
      <c r="A16" s="18" t="s">
        <v>30</v>
      </c>
      <c r="B16" s="66">
        <v>6</v>
      </c>
      <c r="C16" s="66">
        <v>120</v>
      </c>
      <c r="D16" s="61"/>
      <c r="E16" s="66" t="s">
        <v>64</v>
      </c>
      <c r="F16" s="66" t="s">
        <v>64</v>
      </c>
      <c r="G16" s="66" t="s">
        <v>64</v>
      </c>
      <c r="H16" s="66" t="s">
        <v>64</v>
      </c>
      <c r="I16" s="61"/>
      <c r="J16" s="66" t="s">
        <v>64</v>
      </c>
    </row>
    <row r="17" spans="1:10" ht="51.75" thickBot="1" x14ac:dyDescent="0.3">
      <c r="A17" s="19" t="s">
        <v>69</v>
      </c>
      <c r="B17" s="67"/>
      <c r="C17" s="67"/>
      <c r="D17" s="62"/>
      <c r="E17" s="67"/>
      <c r="F17" s="67"/>
      <c r="G17" s="67"/>
      <c r="H17" s="67"/>
      <c r="I17" s="62"/>
      <c r="J17" s="67"/>
    </row>
    <row r="18" spans="1:10" ht="26.25" thickBot="1" x14ac:dyDescent="0.3">
      <c r="A18" s="19" t="s">
        <v>70</v>
      </c>
      <c r="B18" s="7">
        <v>7</v>
      </c>
      <c r="C18" s="7">
        <v>120</v>
      </c>
      <c r="D18" s="6"/>
      <c r="E18" s="7" t="s">
        <v>64</v>
      </c>
      <c r="F18" s="7" t="s">
        <v>64</v>
      </c>
      <c r="G18" s="7" t="s">
        <v>64</v>
      </c>
      <c r="H18" s="7" t="s">
        <v>64</v>
      </c>
      <c r="I18" s="6"/>
      <c r="J18" s="7" t="s">
        <v>64</v>
      </c>
    </row>
    <row r="19" spans="1:10" ht="15.75" thickBot="1" x14ac:dyDescent="0.3">
      <c r="A19" s="11" t="s">
        <v>71</v>
      </c>
      <c r="B19" s="7">
        <v>8</v>
      </c>
      <c r="C19" s="7">
        <v>130</v>
      </c>
      <c r="D19" s="38">
        <f>E19+F19+I19</f>
        <v>8272239</v>
      </c>
      <c r="E19" s="38">
        <f>E57</f>
        <v>7451924</v>
      </c>
      <c r="F19" s="38">
        <f>F57</f>
        <v>320315</v>
      </c>
      <c r="G19" s="6"/>
      <c r="H19" s="6"/>
      <c r="I19" s="38">
        <f>I57</f>
        <v>500000</v>
      </c>
      <c r="J19" s="6"/>
    </row>
    <row r="20" spans="1:10" x14ac:dyDescent="0.25">
      <c r="A20" s="18" t="s">
        <v>72</v>
      </c>
      <c r="B20" s="66">
        <v>9</v>
      </c>
      <c r="C20" s="66">
        <v>130</v>
      </c>
      <c r="D20" s="61"/>
      <c r="E20" s="66" t="s">
        <v>64</v>
      </c>
      <c r="F20" s="66" t="s">
        <v>64</v>
      </c>
      <c r="G20" s="66" t="s">
        <v>64</v>
      </c>
      <c r="H20" s="66" t="s">
        <v>64</v>
      </c>
      <c r="I20" s="61"/>
      <c r="J20" s="61"/>
    </row>
    <row r="21" spans="1:10" ht="26.25" thickBot="1" x14ac:dyDescent="0.3">
      <c r="A21" s="19" t="s">
        <v>73</v>
      </c>
      <c r="B21" s="67"/>
      <c r="C21" s="67"/>
      <c r="D21" s="62"/>
      <c r="E21" s="67"/>
      <c r="F21" s="67"/>
      <c r="G21" s="67"/>
      <c r="H21" s="67"/>
      <c r="I21" s="62"/>
      <c r="J21" s="62"/>
    </row>
    <row r="22" spans="1:10" x14ac:dyDescent="0.25">
      <c r="A22" s="20" t="s">
        <v>48</v>
      </c>
      <c r="B22" s="66">
        <v>10</v>
      </c>
      <c r="C22" s="66">
        <v>130</v>
      </c>
      <c r="D22" s="61"/>
      <c r="E22" s="66" t="s">
        <v>64</v>
      </c>
      <c r="F22" s="66" t="s">
        <v>64</v>
      </c>
      <c r="G22" s="66" t="s">
        <v>64</v>
      </c>
      <c r="H22" s="66" t="s">
        <v>64</v>
      </c>
      <c r="I22" s="61"/>
      <c r="J22" s="61"/>
    </row>
    <row r="23" spans="1:10" ht="15.75" thickBot="1" x14ac:dyDescent="0.3">
      <c r="A23" s="21" t="s">
        <v>74</v>
      </c>
      <c r="B23" s="67"/>
      <c r="C23" s="67"/>
      <c r="D23" s="62"/>
      <c r="E23" s="67"/>
      <c r="F23" s="67"/>
      <c r="G23" s="67"/>
      <c r="H23" s="67"/>
      <c r="I23" s="62"/>
      <c r="J23" s="62"/>
    </row>
    <row r="24" spans="1:10" x14ac:dyDescent="0.25">
      <c r="A24" s="22" t="s">
        <v>48</v>
      </c>
      <c r="B24" s="66">
        <v>11</v>
      </c>
      <c r="C24" s="66">
        <v>130</v>
      </c>
      <c r="D24" s="61"/>
      <c r="E24" s="66" t="s">
        <v>64</v>
      </c>
      <c r="F24" s="66" t="s">
        <v>64</v>
      </c>
      <c r="G24" s="66" t="s">
        <v>64</v>
      </c>
      <c r="H24" s="66" t="s">
        <v>64</v>
      </c>
      <c r="I24" s="61"/>
      <c r="J24" s="61"/>
    </row>
    <row r="25" spans="1:10" x14ac:dyDescent="0.25">
      <c r="A25" s="22" t="s">
        <v>75</v>
      </c>
      <c r="B25" s="88"/>
      <c r="C25" s="88"/>
      <c r="D25" s="89"/>
      <c r="E25" s="88"/>
      <c r="F25" s="88"/>
      <c r="G25" s="88"/>
      <c r="H25" s="88"/>
      <c r="I25" s="89"/>
      <c r="J25" s="89"/>
    </row>
    <row r="26" spans="1:10" ht="15.75" thickBot="1" x14ac:dyDescent="0.3">
      <c r="A26" s="23" t="s">
        <v>76</v>
      </c>
      <c r="B26" s="67"/>
      <c r="C26" s="67"/>
      <c r="D26" s="62"/>
      <c r="E26" s="67"/>
      <c r="F26" s="67"/>
      <c r="G26" s="67"/>
      <c r="H26" s="67"/>
      <c r="I26" s="62"/>
      <c r="J26" s="62"/>
    </row>
    <row r="27" spans="1:10" x14ac:dyDescent="0.25">
      <c r="A27" s="24" t="s">
        <v>48</v>
      </c>
      <c r="B27" s="66">
        <v>12</v>
      </c>
      <c r="C27" s="66">
        <v>130</v>
      </c>
      <c r="D27" s="61"/>
      <c r="E27" s="66" t="s">
        <v>64</v>
      </c>
      <c r="F27" s="66" t="s">
        <v>64</v>
      </c>
      <c r="G27" s="66" t="s">
        <v>64</v>
      </c>
      <c r="H27" s="66" t="s">
        <v>64</v>
      </c>
      <c r="I27" s="61"/>
      <c r="J27" s="61"/>
    </row>
    <row r="28" spans="1:10" ht="39" thickBot="1" x14ac:dyDescent="0.3">
      <c r="A28" s="25" t="s">
        <v>77</v>
      </c>
      <c r="B28" s="67"/>
      <c r="C28" s="67"/>
      <c r="D28" s="62"/>
      <c r="E28" s="67"/>
      <c r="F28" s="67"/>
      <c r="G28" s="67"/>
      <c r="H28" s="67"/>
      <c r="I28" s="62"/>
      <c r="J28" s="62"/>
    </row>
    <row r="29" spans="1:10" ht="39" thickBot="1" x14ac:dyDescent="0.3">
      <c r="A29" s="25" t="s">
        <v>78</v>
      </c>
      <c r="B29" s="7">
        <v>13</v>
      </c>
      <c r="C29" s="7">
        <v>130</v>
      </c>
      <c r="D29" s="6"/>
      <c r="E29" s="7" t="s">
        <v>64</v>
      </c>
      <c r="F29" s="7" t="s">
        <v>64</v>
      </c>
      <c r="G29" s="7" t="s">
        <v>64</v>
      </c>
      <c r="H29" s="7" t="s">
        <v>64</v>
      </c>
      <c r="I29" s="6"/>
      <c r="J29" s="6"/>
    </row>
    <row r="30" spans="1:10" ht="39" thickBot="1" x14ac:dyDescent="0.3">
      <c r="A30" s="25" t="s">
        <v>79</v>
      </c>
      <c r="B30" s="7">
        <v>14</v>
      </c>
      <c r="C30" s="7">
        <v>130</v>
      </c>
      <c r="D30" s="6"/>
      <c r="E30" s="7" t="s">
        <v>64</v>
      </c>
      <c r="F30" s="7" t="s">
        <v>64</v>
      </c>
      <c r="G30" s="7" t="s">
        <v>64</v>
      </c>
      <c r="H30" s="7" t="s">
        <v>64</v>
      </c>
      <c r="I30" s="6"/>
      <c r="J30" s="6"/>
    </row>
    <row r="31" spans="1:10" ht="39" thickBot="1" x14ac:dyDescent="0.3">
      <c r="A31" s="25" t="s">
        <v>80</v>
      </c>
      <c r="B31" s="7">
        <v>15</v>
      </c>
      <c r="C31" s="7">
        <v>130</v>
      </c>
      <c r="D31" s="6"/>
      <c r="E31" s="7" t="s">
        <v>64</v>
      </c>
      <c r="F31" s="7" t="s">
        <v>64</v>
      </c>
      <c r="G31" s="7" t="s">
        <v>64</v>
      </c>
      <c r="H31" s="7" t="s">
        <v>64</v>
      </c>
      <c r="I31" s="6"/>
      <c r="J31" s="6"/>
    </row>
    <row r="32" spans="1:10" ht="39" thickBot="1" x14ac:dyDescent="0.3">
      <c r="A32" s="23" t="s">
        <v>81</v>
      </c>
      <c r="B32" s="7">
        <v>16</v>
      </c>
      <c r="C32" s="7">
        <v>130</v>
      </c>
      <c r="D32" s="6"/>
      <c r="E32" s="7" t="s">
        <v>64</v>
      </c>
      <c r="F32" s="7" t="s">
        <v>64</v>
      </c>
      <c r="G32" s="7" t="s">
        <v>64</v>
      </c>
      <c r="H32" s="7" t="s">
        <v>64</v>
      </c>
      <c r="I32" s="6"/>
      <c r="J32" s="6"/>
    </row>
    <row r="33" spans="1:10" x14ac:dyDescent="0.25">
      <c r="A33" s="24" t="s">
        <v>48</v>
      </c>
      <c r="B33" s="66">
        <v>17</v>
      </c>
      <c r="C33" s="66">
        <v>130</v>
      </c>
      <c r="D33" s="61"/>
      <c r="E33" s="66" t="s">
        <v>64</v>
      </c>
      <c r="F33" s="66" t="s">
        <v>64</v>
      </c>
      <c r="G33" s="66" t="s">
        <v>64</v>
      </c>
      <c r="H33" s="66" t="s">
        <v>64</v>
      </c>
      <c r="I33" s="61"/>
      <c r="J33" s="61"/>
    </row>
    <row r="34" spans="1:10" ht="51.75" thickBot="1" x14ac:dyDescent="0.3">
      <c r="A34" s="25" t="s">
        <v>82</v>
      </c>
      <c r="B34" s="67"/>
      <c r="C34" s="67"/>
      <c r="D34" s="62"/>
      <c r="E34" s="67"/>
      <c r="F34" s="67"/>
      <c r="G34" s="67"/>
      <c r="H34" s="67"/>
      <c r="I34" s="62"/>
      <c r="J34" s="62"/>
    </row>
    <row r="35" spans="1:10" ht="26.25" thickBot="1" x14ac:dyDescent="0.3">
      <c r="A35" s="25" t="s">
        <v>83</v>
      </c>
      <c r="B35" s="7">
        <v>18</v>
      </c>
      <c r="C35" s="7">
        <v>130</v>
      </c>
      <c r="D35" s="6"/>
      <c r="E35" s="7" t="s">
        <v>64</v>
      </c>
      <c r="F35" s="7" t="s">
        <v>64</v>
      </c>
      <c r="G35" s="7" t="s">
        <v>64</v>
      </c>
      <c r="H35" s="7" t="s">
        <v>64</v>
      </c>
      <c r="I35" s="6"/>
      <c r="J35" s="6"/>
    </row>
    <row r="36" spans="1:10" ht="26.25" thickBot="1" x14ac:dyDescent="0.3">
      <c r="A36" s="23" t="s">
        <v>84</v>
      </c>
      <c r="B36" s="7">
        <v>19</v>
      </c>
      <c r="C36" s="7">
        <v>130</v>
      </c>
      <c r="D36" s="6"/>
      <c r="E36" s="7" t="s">
        <v>64</v>
      </c>
      <c r="F36" s="7" t="s">
        <v>64</v>
      </c>
      <c r="G36" s="7" t="s">
        <v>64</v>
      </c>
      <c r="H36" s="7" t="s">
        <v>64</v>
      </c>
      <c r="I36" s="6"/>
      <c r="J36" s="6"/>
    </row>
    <row r="37" spans="1:10" ht="26.25" thickBot="1" x14ac:dyDescent="0.3">
      <c r="A37" s="23" t="s">
        <v>85</v>
      </c>
      <c r="B37" s="7">
        <v>20</v>
      </c>
      <c r="C37" s="7">
        <v>130</v>
      </c>
      <c r="D37" s="6"/>
      <c r="E37" s="7" t="s">
        <v>64</v>
      </c>
      <c r="F37" s="7" t="s">
        <v>64</v>
      </c>
      <c r="G37" s="7" t="s">
        <v>64</v>
      </c>
      <c r="H37" s="7" t="s">
        <v>64</v>
      </c>
      <c r="I37" s="6"/>
      <c r="J37" s="6"/>
    </row>
    <row r="38" spans="1:10" x14ac:dyDescent="0.25">
      <c r="A38" s="22" t="s">
        <v>48</v>
      </c>
      <c r="B38" s="66">
        <v>21</v>
      </c>
      <c r="C38" s="66">
        <v>130</v>
      </c>
      <c r="D38" s="61"/>
      <c r="E38" s="66" t="s">
        <v>64</v>
      </c>
      <c r="F38" s="66" t="s">
        <v>64</v>
      </c>
      <c r="G38" s="66" t="s">
        <v>64</v>
      </c>
      <c r="H38" s="66" t="s">
        <v>64</v>
      </c>
      <c r="I38" s="61"/>
      <c r="J38" s="61"/>
    </row>
    <row r="39" spans="1:10" ht="26.25" thickBot="1" x14ac:dyDescent="0.3">
      <c r="A39" s="23" t="s">
        <v>86</v>
      </c>
      <c r="B39" s="67"/>
      <c r="C39" s="67"/>
      <c r="D39" s="62"/>
      <c r="E39" s="67"/>
      <c r="F39" s="67"/>
      <c r="G39" s="67"/>
      <c r="H39" s="67"/>
      <c r="I39" s="62"/>
      <c r="J39" s="62"/>
    </row>
    <row r="40" spans="1:10" ht="26.25" thickBot="1" x14ac:dyDescent="0.3">
      <c r="A40" s="25" t="s">
        <v>87</v>
      </c>
      <c r="B40" s="7">
        <v>22</v>
      </c>
      <c r="C40" s="7">
        <v>130</v>
      </c>
      <c r="D40" s="6"/>
      <c r="E40" s="7" t="s">
        <v>64</v>
      </c>
      <c r="F40" s="7" t="s">
        <v>64</v>
      </c>
      <c r="G40" s="7" t="s">
        <v>64</v>
      </c>
      <c r="H40" s="7" t="s">
        <v>64</v>
      </c>
      <c r="I40" s="6"/>
      <c r="J40" s="6"/>
    </row>
    <row r="41" spans="1:10" ht="26.25" thickBot="1" x14ac:dyDescent="0.3">
      <c r="A41" s="21" t="s">
        <v>88</v>
      </c>
      <c r="B41" s="7">
        <v>23</v>
      </c>
      <c r="C41" s="7">
        <v>130</v>
      </c>
      <c r="D41" s="6"/>
      <c r="E41" s="7" t="s">
        <v>64</v>
      </c>
      <c r="F41" s="7" t="s">
        <v>64</v>
      </c>
      <c r="G41" s="7" t="s">
        <v>64</v>
      </c>
      <c r="H41" s="7" t="s">
        <v>64</v>
      </c>
      <c r="I41" s="6"/>
      <c r="J41" s="6"/>
    </row>
    <row r="42" spans="1:10" ht="15.75" thickBot="1" x14ac:dyDescent="0.3">
      <c r="A42" s="21" t="s">
        <v>89</v>
      </c>
      <c r="B42" s="7">
        <v>24</v>
      </c>
      <c r="C42" s="7">
        <v>130</v>
      </c>
      <c r="D42" s="6"/>
      <c r="E42" s="7" t="s">
        <v>64</v>
      </c>
      <c r="F42" s="7" t="s">
        <v>64</v>
      </c>
      <c r="G42" s="7" t="s">
        <v>64</v>
      </c>
      <c r="H42" s="7" t="s">
        <v>64</v>
      </c>
      <c r="I42" s="6"/>
      <c r="J42" s="6"/>
    </row>
    <row r="43" spans="1:10" ht="26.25" thickBot="1" x14ac:dyDescent="0.3">
      <c r="A43" s="23" t="s">
        <v>90</v>
      </c>
      <c r="B43" s="7">
        <v>25</v>
      </c>
      <c r="C43" s="7">
        <v>130</v>
      </c>
      <c r="D43" s="6"/>
      <c r="E43" s="7" t="s">
        <v>64</v>
      </c>
      <c r="F43" s="7" t="s">
        <v>64</v>
      </c>
      <c r="G43" s="7" t="s">
        <v>64</v>
      </c>
      <c r="H43" s="7" t="s">
        <v>64</v>
      </c>
      <c r="I43" s="6"/>
      <c r="J43" s="6"/>
    </row>
    <row r="44" spans="1:10" x14ac:dyDescent="0.25">
      <c r="A44" s="22" t="s">
        <v>30</v>
      </c>
      <c r="B44" s="66">
        <v>26</v>
      </c>
      <c r="C44" s="66">
        <v>130</v>
      </c>
      <c r="D44" s="61"/>
      <c r="E44" s="66" t="s">
        <v>64</v>
      </c>
      <c r="F44" s="66" t="s">
        <v>64</v>
      </c>
      <c r="G44" s="66" t="s">
        <v>64</v>
      </c>
      <c r="H44" s="66" t="s">
        <v>64</v>
      </c>
      <c r="I44" s="61"/>
      <c r="J44" s="61"/>
    </row>
    <row r="45" spans="1:10" ht="102.75" thickBot="1" x14ac:dyDescent="0.3">
      <c r="A45" s="23" t="s">
        <v>91</v>
      </c>
      <c r="B45" s="67"/>
      <c r="C45" s="67"/>
      <c r="D45" s="62"/>
      <c r="E45" s="67"/>
      <c r="F45" s="67"/>
      <c r="G45" s="67"/>
      <c r="H45" s="67"/>
      <c r="I45" s="62"/>
      <c r="J45" s="62"/>
    </row>
    <row r="46" spans="1:10" ht="26.25" thickBot="1" x14ac:dyDescent="0.3">
      <c r="A46" s="11" t="s">
        <v>92</v>
      </c>
      <c r="B46" s="7">
        <v>27</v>
      </c>
      <c r="C46" s="7">
        <v>140</v>
      </c>
      <c r="D46" s="6"/>
      <c r="E46" s="7" t="s">
        <v>64</v>
      </c>
      <c r="F46" s="7" t="s">
        <v>64</v>
      </c>
      <c r="G46" s="7" t="s">
        <v>64</v>
      </c>
      <c r="H46" s="7" t="s">
        <v>64</v>
      </c>
      <c r="I46" s="6"/>
      <c r="J46" s="7" t="s">
        <v>64</v>
      </c>
    </row>
    <row r="47" spans="1:10" ht="64.5" thickBot="1" x14ac:dyDescent="0.3">
      <c r="A47" s="11" t="s">
        <v>93</v>
      </c>
      <c r="B47" s="7">
        <v>28</v>
      </c>
      <c r="C47" s="7">
        <v>150</v>
      </c>
      <c r="D47" s="6"/>
      <c r="E47" s="7" t="s">
        <v>64</v>
      </c>
      <c r="F47" s="7" t="s">
        <v>64</v>
      </c>
      <c r="G47" s="7" t="s">
        <v>64</v>
      </c>
      <c r="H47" s="7" t="s">
        <v>64</v>
      </c>
      <c r="I47" s="6"/>
      <c r="J47" s="7" t="s">
        <v>64</v>
      </c>
    </row>
    <row r="48" spans="1:10" ht="26.25" thickBot="1" x14ac:dyDescent="0.3">
      <c r="A48" s="11" t="s">
        <v>94</v>
      </c>
      <c r="B48" s="7">
        <v>29</v>
      </c>
      <c r="C48" s="7">
        <v>180</v>
      </c>
      <c r="D48" s="6"/>
      <c r="E48" s="7" t="s">
        <v>64</v>
      </c>
      <c r="F48" s="38">
        <f>F57</f>
        <v>320315</v>
      </c>
      <c r="G48" s="6"/>
      <c r="H48" s="7" t="s">
        <v>64</v>
      </c>
      <c r="I48" s="7" t="s">
        <v>64</v>
      </c>
      <c r="J48" s="7" t="s">
        <v>64</v>
      </c>
    </row>
    <row r="49" spans="1:10" ht="15.75" thickBot="1" x14ac:dyDescent="0.3">
      <c r="A49" s="11" t="s">
        <v>95</v>
      </c>
      <c r="B49" s="7">
        <v>30</v>
      </c>
      <c r="C49" s="7" t="s">
        <v>64</v>
      </c>
      <c r="D49" s="6"/>
      <c r="E49" s="7" t="s">
        <v>64</v>
      </c>
      <c r="F49" s="7" t="s">
        <v>64</v>
      </c>
      <c r="G49" s="7" t="s">
        <v>64</v>
      </c>
      <c r="H49" s="7" t="s">
        <v>64</v>
      </c>
      <c r="I49" s="6"/>
      <c r="J49" s="7" t="s">
        <v>64</v>
      </c>
    </row>
    <row r="50" spans="1:10" x14ac:dyDescent="0.25">
      <c r="A50" s="18" t="s">
        <v>30</v>
      </c>
      <c r="B50" s="66">
        <v>31</v>
      </c>
      <c r="C50" s="66">
        <v>410</v>
      </c>
      <c r="D50" s="61"/>
      <c r="E50" s="66" t="s">
        <v>64</v>
      </c>
      <c r="F50" s="66" t="s">
        <v>64</v>
      </c>
      <c r="G50" s="66" t="s">
        <v>64</v>
      </c>
      <c r="H50" s="66" t="s">
        <v>64</v>
      </c>
      <c r="I50" s="61"/>
      <c r="J50" s="66" t="s">
        <v>64</v>
      </c>
    </row>
    <row r="51" spans="1:10" ht="26.25" thickBot="1" x14ac:dyDescent="0.3">
      <c r="A51" s="19" t="s">
        <v>96</v>
      </c>
      <c r="B51" s="67"/>
      <c r="C51" s="67"/>
      <c r="D51" s="62"/>
      <c r="E51" s="67"/>
      <c r="F51" s="67"/>
      <c r="G51" s="67"/>
      <c r="H51" s="67"/>
      <c r="I51" s="62"/>
      <c r="J51" s="67"/>
    </row>
    <row r="52" spans="1:10" ht="26.25" thickBot="1" x14ac:dyDescent="0.3">
      <c r="A52" s="19" t="s">
        <v>97</v>
      </c>
      <c r="B52" s="7">
        <v>32</v>
      </c>
      <c r="C52" s="7">
        <v>420</v>
      </c>
      <c r="D52" s="6"/>
      <c r="E52" s="7" t="s">
        <v>64</v>
      </c>
      <c r="F52" s="7" t="s">
        <v>64</v>
      </c>
      <c r="G52" s="7" t="s">
        <v>64</v>
      </c>
      <c r="H52" s="7" t="s">
        <v>64</v>
      </c>
      <c r="I52" s="6"/>
      <c r="J52" s="7" t="s">
        <v>64</v>
      </c>
    </row>
    <row r="53" spans="1:10" ht="26.25" thickBot="1" x14ac:dyDescent="0.3">
      <c r="A53" s="19" t="s">
        <v>98</v>
      </c>
      <c r="B53" s="7">
        <v>33</v>
      </c>
      <c r="C53" s="7">
        <v>440</v>
      </c>
      <c r="D53" s="6"/>
      <c r="E53" s="7" t="s">
        <v>64</v>
      </c>
      <c r="F53" s="7" t="s">
        <v>64</v>
      </c>
      <c r="G53" s="7" t="s">
        <v>64</v>
      </c>
      <c r="H53" s="7" t="s">
        <v>64</v>
      </c>
      <c r="I53" s="6"/>
      <c r="J53" s="7" t="s">
        <v>64</v>
      </c>
    </row>
    <row r="54" spans="1:10" ht="26.25" thickBot="1" x14ac:dyDescent="0.3">
      <c r="A54" s="19" t="s">
        <v>99</v>
      </c>
      <c r="B54" s="7">
        <v>34</v>
      </c>
      <c r="C54" s="7">
        <v>620</v>
      </c>
      <c r="D54" s="6"/>
      <c r="E54" s="7" t="s">
        <v>64</v>
      </c>
      <c r="F54" s="7" t="s">
        <v>64</v>
      </c>
      <c r="G54" s="7" t="s">
        <v>64</v>
      </c>
      <c r="H54" s="7" t="s">
        <v>64</v>
      </c>
      <c r="I54" s="6"/>
      <c r="J54" s="7" t="s">
        <v>64</v>
      </c>
    </row>
    <row r="55" spans="1:10" ht="15.75" thickBot="1" x14ac:dyDescent="0.3">
      <c r="A55" s="19" t="s">
        <v>100</v>
      </c>
      <c r="B55" s="7">
        <v>35</v>
      </c>
      <c r="C55" s="7">
        <v>630</v>
      </c>
      <c r="D55" s="6"/>
      <c r="E55" s="7" t="s">
        <v>64</v>
      </c>
      <c r="F55" s="7" t="s">
        <v>64</v>
      </c>
      <c r="G55" s="7" t="s">
        <v>64</v>
      </c>
      <c r="H55" s="7" t="s">
        <v>64</v>
      </c>
      <c r="I55" s="6"/>
      <c r="J55" s="7" t="s">
        <v>64</v>
      </c>
    </row>
    <row r="56" spans="1:10" ht="15.75" thickBot="1" x14ac:dyDescent="0.3">
      <c r="A56" s="11" t="s">
        <v>101</v>
      </c>
      <c r="B56" s="7">
        <v>36</v>
      </c>
      <c r="C56" s="7">
        <v>180</v>
      </c>
      <c r="D56" s="6"/>
      <c r="E56" s="7" t="s">
        <v>64</v>
      </c>
      <c r="F56" s="7" t="s">
        <v>64</v>
      </c>
      <c r="G56" s="7" t="s">
        <v>64</v>
      </c>
      <c r="H56" s="7" t="s">
        <v>64</v>
      </c>
      <c r="I56" s="6"/>
      <c r="J56" s="6"/>
    </row>
    <row r="57" spans="1:10" ht="15.75" thickBot="1" x14ac:dyDescent="0.3">
      <c r="A57" s="39" t="s">
        <v>102</v>
      </c>
      <c r="B57" s="7">
        <v>37</v>
      </c>
      <c r="C57" s="7" t="s">
        <v>64</v>
      </c>
      <c r="D57" s="49">
        <f>E57+F57+I57</f>
        <v>8272239</v>
      </c>
      <c r="E57" s="49">
        <f>E58+E73+E88+E104+E72</f>
        <v>7451924</v>
      </c>
      <c r="F57" s="49">
        <f>F110+F111+F114+F88</f>
        <v>320315</v>
      </c>
      <c r="G57" s="49"/>
      <c r="H57" s="49"/>
      <c r="I57" s="49">
        <v>500000</v>
      </c>
      <c r="J57" s="50"/>
    </row>
    <row r="58" spans="1:10" x14ac:dyDescent="0.25">
      <c r="A58" s="12" t="s">
        <v>48</v>
      </c>
      <c r="B58" s="66">
        <v>38</v>
      </c>
      <c r="C58" s="66">
        <v>100</v>
      </c>
      <c r="D58" s="84">
        <f>E58+F58+I58</f>
        <v>4667004</v>
      </c>
      <c r="E58" s="86">
        <f>E60</f>
        <v>4667004</v>
      </c>
      <c r="F58" s="74"/>
      <c r="G58" s="74"/>
      <c r="H58" s="74"/>
      <c r="I58" s="74"/>
      <c r="J58" s="74"/>
    </row>
    <row r="59" spans="1:10" ht="15.75" thickBot="1" x14ac:dyDescent="0.3">
      <c r="A59" s="11" t="s">
        <v>103</v>
      </c>
      <c r="B59" s="67"/>
      <c r="C59" s="67"/>
      <c r="D59" s="85"/>
      <c r="E59" s="87"/>
      <c r="F59" s="75"/>
      <c r="G59" s="75"/>
      <c r="H59" s="75"/>
      <c r="I59" s="75"/>
      <c r="J59" s="75"/>
    </row>
    <row r="60" spans="1:10" x14ac:dyDescent="0.25">
      <c r="A60" s="18" t="s">
        <v>30</v>
      </c>
      <c r="B60" s="66">
        <v>39</v>
      </c>
      <c r="C60" s="66">
        <v>111</v>
      </c>
      <c r="D60" s="78">
        <f>E60+F60+I60</f>
        <v>4667004</v>
      </c>
      <c r="E60" s="82">
        <v>4667004</v>
      </c>
      <c r="F60" s="61"/>
      <c r="G60" s="61"/>
      <c r="H60" s="61"/>
      <c r="I60" s="61"/>
      <c r="J60" s="61"/>
    </row>
    <row r="61" spans="1:10" ht="15.75" thickBot="1" x14ac:dyDescent="0.3">
      <c r="A61" s="19" t="s">
        <v>104</v>
      </c>
      <c r="B61" s="67"/>
      <c r="C61" s="67"/>
      <c r="D61" s="79"/>
      <c r="E61" s="83"/>
      <c r="F61" s="62"/>
      <c r="G61" s="62"/>
      <c r="H61" s="62"/>
      <c r="I61" s="62"/>
      <c r="J61" s="62"/>
    </row>
    <row r="62" spans="1:10" x14ac:dyDescent="0.25">
      <c r="A62" s="20" t="s">
        <v>48</v>
      </c>
      <c r="B62" s="66">
        <v>40</v>
      </c>
      <c r="C62" s="66">
        <v>111</v>
      </c>
      <c r="D62" s="78"/>
      <c r="E62" s="82">
        <f>E60*65%</f>
        <v>3033552.6</v>
      </c>
      <c r="F62" s="61"/>
      <c r="G62" s="61"/>
      <c r="H62" s="61"/>
      <c r="I62" s="61"/>
      <c r="J62" s="61"/>
    </row>
    <row r="63" spans="1:10" ht="15.75" thickBot="1" x14ac:dyDescent="0.3">
      <c r="A63" s="21" t="s">
        <v>105</v>
      </c>
      <c r="B63" s="67"/>
      <c r="C63" s="67"/>
      <c r="D63" s="79"/>
      <c r="E63" s="83"/>
      <c r="F63" s="62"/>
      <c r="G63" s="62"/>
      <c r="H63" s="62"/>
      <c r="I63" s="62"/>
      <c r="J63" s="62"/>
    </row>
    <row r="64" spans="1:10" ht="26.25" thickBot="1" x14ac:dyDescent="0.3">
      <c r="A64" s="21" t="s">
        <v>106</v>
      </c>
      <c r="B64" s="7">
        <v>41</v>
      </c>
      <c r="C64" s="7">
        <v>111</v>
      </c>
      <c r="D64" s="38"/>
      <c r="E64" s="42"/>
      <c r="F64" s="6"/>
      <c r="G64" s="6"/>
      <c r="H64" s="6"/>
      <c r="I64" s="6"/>
      <c r="J64" s="6"/>
    </row>
    <row r="65" spans="1:10" ht="15.75" thickBot="1" x14ac:dyDescent="0.3">
      <c r="A65" s="21" t="s">
        <v>107</v>
      </c>
      <c r="B65" s="7">
        <v>42</v>
      </c>
      <c r="C65" s="7">
        <v>111</v>
      </c>
      <c r="D65" s="38"/>
      <c r="E65" s="42"/>
      <c r="F65" s="6"/>
      <c r="G65" s="6"/>
      <c r="H65" s="6"/>
      <c r="I65" s="6"/>
      <c r="J65" s="6"/>
    </row>
    <row r="66" spans="1:10" x14ac:dyDescent="0.25">
      <c r="A66" s="24" t="s">
        <v>30</v>
      </c>
      <c r="B66" s="66">
        <v>43</v>
      </c>
      <c r="C66" s="66">
        <v>111</v>
      </c>
      <c r="D66" s="78"/>
      <c r="E66" s="80"/>
      <c r="F66" s="61"/>
      <c r="G66" s="61"/>
      <c r="H66" s="61"/>
      <c r="I66" s="61"/>
      <c r="J66" s="61"/>
    </row>
    <row r="67" spans="1:10" ht="15.75" thickBot="1" x14ac:dyDescent="0.3">
      <c r="A67" s="21" t="s">
        <v>108</v>
      </c>
      <c r="B67" s="67"/>
      <c r="C67" s="67"/>
      <c r="D67" s="79"/>
      <c r="E67" s="81"/>
      <c r="F67" s="62"/>
      <c r="G67" s="62"/>
      <c r="H67" s="62"/>
      <c r="I67" s="62"/>
      <c r="J67" s="62"/>
    </row>
    <row r="68" spans="1:10" ht="15.75" thickBot="1" x14ac:dyDescent="0.3">
      <c r="A68" s="21" t="s">
        <v>109</v>
      </c>
      <c r="B68" s="7">
        <v>44</v>
      </c>
      <c r="C68" s="7">
        <v>111</v>
      </c>
      <c r="D68" s="38"/>
      <c r="E68" s="42"/>
      <c r="F68" s="6"/>
      <c r="G68" s="6"/>
      <c r="H68" s="6"/>
      <c r="I68" s="6"/>
      <c r="J68" s="6"/>
    </row>
    <row r="69" spans="1:10" ht="26.25" thickBot="1" x14ac:dyDescent="0.3">
      <c r="A69" s="21" t="s">
        <v>110</v>
      </c>
      <c r="B69" s="7">
        <v>45</v>
      </c>
      <c r="C69" s="7">
        <v>111</v>
      </c>
      <c r="D69" s="38"/>
      <c r="E69" s="45">
        <f>E60*35%</f>
        <v>1633451.4</v>
      </c>
      <c r="F69" s="6"/>
      <c r="G69" s="6"/>
      <c r="H69" s="6"/>
      <c r="I69" s="6"/>
      <c r="J69" s="6"/>
    </row>
    <row r="70" spans="1:10" ht="15.75" thickBot="1" x14ac:dyDescent="0.3">
      <c r="A70" s="21" t="s">
        <v>111</v>
      </c>
      <c r="B70" s="7">
        <v>46</v>
      </c>
      <c r="C70" s="7">
        <v>111</v>
      </c>
      <c r="D70" s="38"/>
      <c r="E70" s="42"/>
      <c r="F70" s="6"/>
      <c r="G70" s="6"/>
      <c r="H70" s="6"/>
      <c r="I70" s="6"/>
      <c r="J70" s="6"/>
    </row>
    <row r="71" spans="1:10" ht="39" thickBot="1" x14ac:dyDescent="0.3">
      <c r="A71" s="21" t="s">
        <v>112</v>
      </c>
      <c r="B71" s="7">
        <v>47</v>
      </c>
      <c r="C71" s="7">
        <v>112</v>
      </c>
      <c r="D71" s="38">
        <f>E71+F71+I71</f>
        <v>0</v>
      </c>
      <c r="E71" s="38">
        <v>0</v>
      </c>
      <c r="F71" s="6"/>
      <c r="G71" s="6"/>
      <c r="H71" s="6"/>
      <c r="I71" s="6"/>
      <c r="J71" s="6"/>
    </row>
    <row r="72" spans="1:10" ht="64.5" thickBot="1" x14ac:dyDescent="0.3">
      <c r="A72" s="21" t="s">
        <v>113</v>
      </c>
      <c r="B72" s="7">
        <v>48</v>
      </c>
      <c r="C72" s="7">
        <v>113</v>
      </c>
      <c r="D72" s="38"/>
      <c r="E72" s="38"/>
      <c r="F72" s="6"/>
      <c r="G72" s="6"/>
      <c r="H72" s="6"/>
      <c r="I72" s="6"/>
      <c r="J72" s="6"/>
    </row>
    <row r="73" spans="1:10" ht="64.5" thickBot="1" x14ac:dyDescent="0.3">
      <c r="A73" s="21" t="s">
        <v>114</v>
      </c>
      <c r="B73" s="7">
        <v>49</v>
      </c>
      <c r="C73" s="7">
        <v>119</v>
      </c>
      <c r="D73" s="49">
        <f>E73</f>
        <v>1409435</v>
      </c>
      <c r="E73" s="49">
        <v>1409435</v>
      </c>
      <c r="F73" s="50"/>
      <c r="G73" s="50"/>
      <c r="H73" s="50"/>
      <c r="I73" s="50"/>
      <c r="J73" s="50"/>
    </row>
    <row r="74" spans="1:10" ht="51.75" thickBot="1" x14ac:dyDescent="0.3">
      <c r="A74" s="21" t="s">
        <v>115</v>
      </c>
      <c r="B74" s="7">
        <v>50</v>
      </c>
      <c r="C74" s="7">
        <v>130</v>
      </c>
      <c r="D74" s="6"/>
      <c r="E74" s="6"/>
      <c r="F74" s="6"/>
      <c r="G74" s="6"/>
      <c r="H74" s="6"/>
      <c r="I74" s="6"/>
      <c r="J74" s="6"/>
    </row>
    <row r="75" spans="1:10" ht="39" thickBot="1" x14ac:dyDescent="0.3">
      <c r="A75" s="21" t="s">
        <v>116</v>
      </c>
      <c r="B75" s="7">
        <v>51</v>
      </c>
      <c r="C75" s="7">
        <v>131</v>
      </c>
      <c r="D75" s="6"/>
      <c r="E75" s="6"/>
      <c r="F75" s="6"/>
      <c r="G75" s="6"/>
      <c r="H75" s="6"/>
      <c r="I75" s="6"/>
      <c r="J75" s="6"/>
    </row>
    <row r="76" spans="1:10" ht="26.25" thickBot="1" x14ac:dyDescent="0.3">
      <c r="A76" s="11" t="s">
        <v>117</v>
      </c>
      <c r="B76" s="7">
        <v>52</v>
      </c>
      <c r="C76" s="7">
        <v>300</v>
      </c>
      <c r="D76" s="6"/>
      <c r="E76" s="6"/>
      <c r="F76" s="6"/>
      <c r="G76" s="6"/>
      <c r="H76" s="6"/>
      <c r="I76" s="6"/>
      <c r="J76" s="6"/>
    </row>
    <row r="77" spans="1:10" x14ac:dyDescent="0.25">
      <c r="A77" s="18" t="s">
        <v>30</v>
      </c>
      <c r="B77" s="66">
        <v>53</v>
      </c>
      <c r="C77" s="66">
        <v>320</v>
      </c>
      <c r="D77" s="61"/>
      <c r="E77" s="61"/>
      <c r="F77" s="61"/>
      <c r="G77" s="61"/>
      <c r="H77" s="61"/>
      <c r="I77" s="61"/>
      <c r="J77" s="61"/>
    </row>
    <row r="78" spans="1:10" ht="39" thickBot="1" x14ac:dyDescent="0.3">
      <c r="A78" s="19" t="s">
        <v>118</v>
      </c>
      <c r="B78" s="67"/>
      <c r="C78" s="67"/>
      <c r="D78" s="62"/>
      <c r="E78" s="62"/>
      <c r="F78" s="62"/>
      <c r="G78" s="62"/>
      <c r="H78" s="62"/>
      <c r="I78" s="62"/>
      <c r="J78" s="62"/>
    </row>
    <row r="79" spans="1:10" x14ac:dyDescent="0.25">
      <c r="A79" s="20" t="s">
        <v>30</v>
      </c>
      <c r="B79" s="66">
        <v>54</v>
      </c>
      <c r="C79" s="66">
        <v>321</v>
      </c>
      <c r="D79" s="61"/>
      <c r="E79" s="61"/>
      <c r="F79" s="61"/>
      <c r="G79" s="61"/>
      <c r="H79" s="61"/>
      <c r="I79" s="61"/>
      <c r="J79" s="61"/>
    </row>
    <row r="80" spans="1:10" ht="51.75" thickBot="1" x14ac:dyDescent="0.3">
      <c r="A80" s="21" t="s">
        <v>119</v>
      </c>
      <c r="B80" s="67"/>
      <c r="C80" s="67"/>
      <c r="D80" s="62"/>
      <c r="E80" s="62"/>
      <c r="F80" s="62"/>
      <c r="G80" s="62"/>
      <c r="H80" s="62"/>
      <c r="I80" s="62"/>
      <c r="J80" s="62"/>
    </row>
    <row r="81" spans="1:10" ht="15.75" thickBot="1" x14ac:dyDescent="0.3">
      <c r="A81" s="19" t="s">
        <v>120</v>
      </c>
      <c r="B81" s="7">
        <v>55</v>
      </c>
      <c r="C81" s="7">
        <v>340</v>
      </c>
      <c r="D81" s="6"/>
      <c r="E81" s="6"/>
      <c r="F81" s="6"/>
      <c r="G81" s="7" t="s">
        <v>64</v>
      </c>
      <c r="H81" s="6"/>
      <c r="I81" s="6"/>
      <c r="J81" s="6"/>
    </row>
    <row r="82" spans="1:10" ht="15.75" thickBot="1" x14ac:dyDescent="0.3">
      <c r="A82" s="19" t="s">
        <v>121</v>
      </c>
      <c r="B82" s="7">
        <v>56</v>
      </c>
      <c r="C82" s="7">
        <v>350</v>
      </c>
      <c r="D82" s="6"/>
      <c r="E82" s="6"/>
      <c r="F82" s="6"/>
      <c r="G82" s="7" t="s">
        <v>64</v>
      </c>
      <c r="H82" s="6"/>
      <c r="I82" s="6"/>
      <c r="J82" s="6"/>
    </row>
    <row r="83" spans="1:10" ht="15.75" thickBot="1" x14ac:dyDescent="0.3">
      <c r="A83" s="19" t="s">
        <v>122</v>
      </c>
      <c r="B83" s="7">
        <v>57</v>
      </c>
      <c r="C83" s="7">
        <v>360</v>
      </c>
      <c r="D83" s="6"/>
      <c r="E83" s="6"/>
      <c r="F83" s="6"/>
      <c r="G83" s="7" t="s">
        <v>64</v>
      </c>
      <c r="H83" s="6"/>
      <c r="I83" s="6"/>
      <c r="J83" s="6"/>
    </row>
    <row r="84" spans="1:10" ht="15.75" thickBot="1" x14ac:dyDescent="0.3">
      <c r="A84" s="11" t="s">
        <v>123</v>
      </c>
      <c r="B84" s="7">
        <v>58</v>
      </c>
      <c r="C84" s="7">
        <v>800</v>
      </c>
      <c r="D84" s="6"/>
      <c r="E84" s="6"/>
      <c r="F84" s="6"/>
      <c r="G84" s="7" t="s">
        <v>64</v>
      </c>
      <c r="H84" s="6"/>
      <c r="I84" s="6"/>
      <c r="J84" s="6"/>
    </row>
    <row r="85" spans="1:10" ht="15.75" thickBot="1" x14ac:dyDescent="0.3">
      <c r="A85" s="19" t="s">
        <v>124</v>
      </c>
      <c r="B85" s="7">
        <v>59</v>
      </c>
      <c r="C85" s="7">
        <v>830</v>
      </c>
      <c r="D85" s="6"/>
      <c r="E85" s="6"/>
      <c r="F85" s="6"/>
      <c r="G85" s="7" t="s">
        <v>64</v>
      </c>
      <c r="H85" s="6"/>
      <c r="I85" s="6"/>
      <c r="J85" s="6"/>
    </row>
    <row r="86" spans="1:10" x14ac:dyDescent="0.25">
      <c r="A86" s="20" t="s">
        <v>30</v>
      </c>
      <c r="B86" s="66">
        <v>60</v>
      </c>
      <c r="C86" s="66">
        <v>831</v>
      </c>
      <c r="D86" s="61"/>
      <c r="E86" s="61"/>
      <c r="F86" s="61"/>
      <c r="G86" s="66" t="s">
        <v>64</v>
      </c>
      <c r="H86" s="61"/>
      <c r="I86" s="61"/>
      <c r="J86" s="61"/>
    </row>
    <row r="87" spans="1:10" ht="64.5" thickBot="1" x14ac:dyDescent="0.3">
      <c r="A87" s="21" t="s">
        <v>125</v>
      </c>
      <c r="B87" s="67"/>
      <c r="C87" s="67"/>
      <c r="D87" s="62"/>
      <c r="E87" s="62"/>
      <c r="F87" s="62"/>
      <c r="G87" s="67"/>
      <c r="H87" s="62"/>
      <c r="I87" s="62"/>
      <c r="J87" s="62"/>
    </row>
    <row r="88" spans="1:10" ht="26.25" thickBot="1" x14ac:dyDescent="0.3">
      <c r="A88" s="19" t="s">
        <v>126</v>
      </c>
      <c r="B88" s="7">
        <v>61</v>
      </c>
      <c r="C88" s="7">
        <v>850</v>
      </c>
      <c r="D88" s="6"/>
      <c r="E88" s="41">
        <f>E89+E91</f>
        <v>0</v>
      </c>
      <c r="F88" s="6">
        <f>F92</f>
        <v>0</v>
      </c>
      <c r="G88" s="6"/>
      <c r="H88" s="6"/>
      <c r="I88" s="6"/>
      <c r="J88" s="6"/>
    </row>
    <row r="89" spans="1:10" x14ac:dyDescent="0.25">
      <c r="A89" s="20" t="s">
        <v>30</v>
      </c>
      <c r="B89" s="66">
        <v>62</v>
      </c>
      <c r="C89" s="66">
        <v>851</v>
      </c>
      <c r="D89" s="70">
        <f>E89+F89+I89</f>
        <v>0</v>
      </c>
      <c r="E89" s="72"/>
      <c r="F89" s="74"/>
      <c r="G89" s="76" t="s">
        <v>64</v>
      </c>
      <c r="H89" s="74"/>
      <c r="I89" s="61"/>
      <c r="J89" s="61"/>
    </row>
    <row r="90" spans="1:10" ht="26.25" thickBot="1" x14ac:dyDescent="0.3">
      <c r="A90" s="21" t="s">
        <v>127</v>
      </c>
      <c r="B90" s="67"/>
      <c r="C90" s="67"/>
      <c r="D90" s="71"/>
      <c r="E90" s="73"/>
      <c r="F90" s="75"/>
      <c r="G90" s="77"/>
      <c r="H90" s="75"/>
      <c r="I90" s="62"/>
      <c r="J90" s="62"/>
    </row>
    <row r="91" spans="1:10" ht="15.75" thickBot="1" x14ac:dyDescent="0.3">
      <c r="A91" s="21" t="s">
        <v>128</v>
      </c>
      <c r="B91" s="7">
        <v>63</v>
      </c>
      <c r="C91" s="7">
        <v>852</v>
      </c>
      <c r="D91" s="50"/>
      <c r="E91" s="51"/>
      <c r="F91" s="50"/>
      <c r="G91" s="52" t="s">
        <v>64</v>
      </c>
      <c r="H91" s="50"/>
      <c r="I91" s="6"/>
      <c r="J91" s="6"/>
    </row>
    <row r="92" spans="1:10" ht="15.75" thickBot="1" x14ac:dyDescent="0.3">
      <c r="A92" s="21" t="s">
        <v>129</v>
      </c>
      <c r="B92" s="7">
        <v>64</v>
      </c>
      <c r="C92" s="7">
        <v>853</v>
      </c>
      <c r="D92" s="6"/>
      <c r="E92" s="6"/>
      <c r="F92" s="6"/>
      <c r="G92" s="7" t="s">
        <v>64</v>
      </c>
      <c r="H92" s="6"/>
      <c r="I92" s="6"/>
      <c r="J92" s="6"/>
    </row>
    <row r="93" spans="1:10" ht="39" thickBot="1" x14ac:dyDescent="0.3">
      <c r="A93" s="19" t="s">
        <v>130</v>
      </c>
      <c r="B93" s="7">
        <v>65</v>
      </c>
      <c r="C93" s="7">
        <v>860</v>
      </c>
      <c r="D93" s="6"/>
      <c r="E93" s="6"/>
      <c r="F93" s="6"/>
      <c r="G93" s="7" t="s">
        <v>64</v>
      </c>
      <c r="H93" s="6"/>
      <c r="I93" s="6"/>
      <c r="J93" s="6"/>
    </row>
    <row r="94" spans="1:10" x14ac:dyDescent="0.25">
      <c r="A94" s="20" t="s">
        <v>30</v>
      </c>
      <c r="B94" s="66">
        <v>66</v>
      </c>
      <c r="C94" s="66">
        <v>862</v>
      </c>
      <c r="D94" s="61"/>
      <c r="E94" s="61"/>
      <c r="F94" s="61"/>
      <c r="G94" s="66" t="s">
        <v>64</v>
      </c>
      <c r="H94" s="61"/>
      <c r="I94" s="61"/>
      <c r="J94" s="61"/>
    </row>
    <row r="95" spans="1:10" ht="26.25" thickBot="1" x14ac:dyDescent="0.3">
      <c r="A95" s="21" t="s">
        <v>131</v>
      </c>
      <c r="B95" s="67"/>
      <c r="C95" s="67"/>
      <c r="D95" s="62"/>
      <c r="E95" s="62"/>
      <c r="F95" s="62"/>
      <c r="G95" s="67"/>
      <c r="H95" s="62"/>
      <c r="I95" s="62"/>
      <c r="J95" s="62"/>
    </row>
    <row r="96" spans="1:10" ht="39" thickBot="1" x14ac:dyDescent="0.3">
      <c r="A96" s="11" t="s">
        <v>132</v>
      </c>
      <c r="B96" s="7">
        <v>67</v>
      </c>
      <c r="C96" s="7">
        <v>400</v>
      </c>
      <c r="D96" s="6"/>
      <c r="E96" s="6"/>
      <c r="F96" s="6"/>
      <c r="G96" s="6"/>
      <c r="H96" s="6"/>
      <c r="I96" s="6"/>
      <c r="J96" s="6"/>
    </row>
    <row r="97" spans="1:10" x14ac:dyDescent="0.25">
      <c r="A97" s="18" t="s">
        <v>30</v>
      </c>
      <c r="B97" s="66">
        <v>68</v>
      </c>
      <c r="C97" s="66">
        <v>416</v>
      </c>
      <c r="D97" s="61"/>
      <c r="E97" s="61"/>
      <c r="F97" s="61"/>
      <c r="G97" s="61"/>
      <c r="H97" s="61"/>
      <c r="I97" s="61"/>
      <c r="J97" s="61"/>
    </row>
    <row r="98" spans="1:10" ht="51.75" thickBot="1" x14ac:dyDescent="0.3">
      <c r="A98" s="19" t="s">
        <v>133</v>
      </c>
      <c r="B98" s="67"/>
      <c r="C98" s="67"/>
      <c r="D98" s="62"/>
      <c r="E98" s="62"/>
      <c r="F98" s="62"/>
      <c r="G98" s="62"/>
      <c r="H98" s="62"/>
      <c r="I98" s="62"/>
      <c r="J98" s="62"/>
    </row>
    <row r="99" spans="1:10" ht="51.75" thickBot="1" x14ac:dyDescent="0.3">
      <c r="A99" s="19" t="s">
        <v>134</v>
      </c>
      <c r="B99" s="7">
        <v>69</v>
      </c>
      <c r="C99" s="7">
        <v>417</v>
      </c>
      <c r="D99" s="6"/>
      <c r="E99" s="6"/>
      <c r="F99" s="6"/>
      <c r="G99" s="6"/>
      <c r="H99" s="6"/>
      <c r="I99" s="6"/>
      <c r="J99" s="6"/>
    </row>
    <row r="100" spans="1:10" ht="15.75" thickBot="1" x14ac:dyDescent="0.3">
      <c r="A100" s="11" t="s">
        <v>135</v>
      </c>
      <c r="B100" s="7">
        <v>70</v>
      </c>
      <c r="C100" s="7">
        <v>200</v>
      </c>
      <c r="D100" s="6"/>
      <c r="E100" s="6"/>
      <c r="F100" s="6"/>
      <c r="G100" s="6"/>
      <c r="H100" s="6"/>
      <c r="I100" s="6"/>
      <c r="J100" s="6"/>
    </row>
    <row r="101" spans="1:10" x14ac:dyDescent="0.25">
      <c r="A101" s="18" t="s">
        <v>30</v>
      </c>
      <c r="B101" s="66">
        <v>71</v>
      </c>
      <c r="C101" s="66">
        <v>241</v>
      </c>
      <c r="D101" s="61"/>
      <c r="E101" s="61"/>
      <c r="F101" s="61"/>
      <c r="G101" s="61"/>
      <c r="H101" s="61"/>
      <c r="I101" s="61"/>
      <c r="J101" s="61"/>
    </row>
    <row r="102" spans="1:10" ht="26.25" thickBot="1" x14ac:dyDescent="0.3">
      <c r="A102" s="19" t="s">
        <v>136</v>
      </c>
      <c r="B102" s="67"/>
      <c r="C102" s="67"/>
      <c r="D102" s="62"/>
      <c r="E102" s="62"/>
      <c r="F102" s="62"/>
      <c r="G102" s="62"/>
      <c r="H102" s="62"/>
      <c r="I102" s="62"/>
      <c r="J102" s="62"/>
    </row>
    <row r="103" spans="1:10" ht="39" thickBot="1" x14ac:dyDescent="0.3">
      <c r="A103" s="19" t="s">
        <v>137</v>
      </c>
      <c r="B103" s="7">
        <v>72</v>
      </c>
      <c r="C103" s="7">
        <v>243</v>
      </c>
      <c r="D103" s="6"/>
      <c r="E103" s="6"/>
      <c r="F103" s="6"/>
      <c r="G103" s="6"/>
      <c r="H103" s="6"/>
      <c r="I103" s="6"/>
      <c r="J103" s="6"/>
    </row>
    <row r="104" spans="1:10" ht="39" thickBot="1" x14ac:dyDescent="0.3">
      <c r="A104" s="19" t="s">
        <v>138</v>
      </c>
      <c r="B104" s="7">
        <v>73</v>
      </c>
      <c r="C104" s="7">
        <v>244</v>
      </c>
      <c r="D104" s="48">
        <f>D105+D107+D108+D109+D110+D111+D112+D113+D114</f>
        <v>2045800</v>
      </c>
      <c r="E104" s="48">
        <f>E105+E108+E110+E111+E112+E114</f>
        <v>1375485</v>
      </c>
      <c r="F104" s="49">
        <f>F110+F111+F114</f>
        <v>320315</v>
      </c>
      <c r="G104" s="48"/>
      <c r="H104" s="48"/>
      <c r="I104" s="49">
        <f t="shared" ref="I104" si="0">I105+I107+I108+I109+I110+I111+I112+I113+I114</f>
        <v>350000</v>
      </c>
      <c r="J104" s="6"/>
    </row>
    <row r="105" spans="1:10" x14ac:dyDescent="0.25">
      <c r="A105" s="20" t="s">
        <v>30</v>
      </c>
      <c r="B105" s="66">
        <v>74</v>
      </c>
      <c r="C105" s="66">
        <v>244</v>
      </c>
      <c r="D105" s="68">
        <f>E105+F105+I105</f>
        <v>34056</v>
      </c>
      <c r="E105" s="68">
        <f>30456+3600</f>
        <v>34056</v>
      </c>
      <c r="F105" s="68"/>
      <c r="G105" s="66" t="s">
        <v>64</v>
      </c>
      <c r="H105" s="61"/>
      <c r="I105" s="61"/>
      <c r="J105" s="61"/>
    </row>
    <row r="106" spans="1:10" ht="15.75" thickBot="1" x14ac:dyDescent="0.3">
      <c r="A106" s="21" t="s">
        <v>139</v>
      </c>
      <c r="B106" s="67"/>
      <c r="C106" s="67"/>
      <c r="D106" s="69"/>
      <c r="E106" s="69"/>
      <c r="F106" s="69"/>
      <c r="G106" s="67"/>
      <c r="H106" s="62"/>
      <c r="I106" s="62"/>
      <c r="J106" s="62"/>
    </row>
    <row r="107" spans="1:10" ht="15.75" thickBot="1" x14ac:dyDescent="0.3">
      <c r="A107" s="21" t="s">
        <v>140</v>
      </c>
      <c r="B107" s="7">
        <v>75</v>
      </c>
      <c r="C107" s="7">
        <v>244</v>
      </c>
      <c r="D107" s="37">
        <f>E107+F107+I107</f>
        <v>0</v>
      </c>
      <c r="E107" s="37"/>
      <c r="F107" s="37"/>
      <c r="G107" s="6"/>
      <c r="H107" s="6"/>
      <c r="I107" s="6"/>
      <c r="J107" s="6"/>
    </row>
    <row r="108" spans="1:10" ht="15.75" thickBot="1" x14ac:dyDescent="0.3">
      <c r="A108" s="21" t="s">
        <v>141</v>
      </c>
      <c r="B108" s="7">
        <v>76</v>
      </c>
      <c r="C108" s="7">
        <v>244</v>
      </c>
      <c r="D108" s="37">
        <f>E108+F108+I108</f>
        <v>1230000</v>
      </c>
      <c r="E108" s="37">
        <v>1230000</v>
      </c>
      <c r="F108" s="37"/>
      <c r="G108" s="6"/>
      <c r="H108" s="6"/>
      <c r="I108" s="6"/>
      <c r="J108" s="6"/>
    </row>
    <row r="109" spans="1:10" ht="26.25" thickBot="1" x14ac:dyDescent="0.3">
      <c r="A109" s="21" t="s">
        <v>142</v>
      </c>
      <c r="B109" s="7">
        <v>77</v>
      </c>
      <c r="C109" s="7">
        <v>244</v>
      </c>
      <c r="D109" s="37">
        <f>E109+F109+I109</f>
        <v>0</v>
      </c>
      <c r="E109" s="37"/>
      <c r="F109" s="37"/>
      <c r="G109" s="7" t="s">
        <v>64</v>
      </c>
      <c r="H109" s="6"/>
      <c r="I109" s="6"/>
      <c r="J109" s="6"/>
    </row>
    <row r="110" spans="1:10" ht="26.25" thickBot="1" x14ac:dyDescent="0.3">
      <c r="A110" s="21" t="s">
        <v>143</v>
      </c>
      <c r="B110" s="7">
        <v>78</v>
      </c>
      <c r="C110" s="7">
        <v>244</v>
      </c>
      <c r="D110" s="38">
        <f>E110+F110+I110</f>
        <v>86875</v>
      </c>
      <c r="E110" s="37">
        <f>11875+15000+18000</f>
        <v>44875</v>
      </c>
      <c r="F110" s="38">
        <v>42000</v>
      </c>
      <c r="G110" s="6"/>
      <c r="H110" s="6"/>
      <c r="I110" s="6"/>
      <c r="J110" s="6"/>
    </row>
    <row r="111" spans="1:10" ht="15.75" thickBot="1" x14ac:dyDescent="0.3">
      <c r="A111" s="21" t="s">
        <v>144</v>
      </c>
      <c r="B111" s="7">
        <v>79</v>
      </c>
      <c r="C111" s="7">
        <v>244</v>
      </c>
      <c r="D111" s="38">
        <f>E111+F111+I111</f>
        <v>30008</v>
      </c>
      <c r="E111" s="37">
        <f>11855+1253+8000</f>
        <v>21108</v>
      </c>
      <c r="F111" s="38">
        <f>500+8400</f>
        <v>8900</v>
      </c>
      <c r="G111" s="6"/>
      <c r="H111" s="6"/>
      <c r="I111" s="6"/>
      <c r="J111" s="6"/>
    </row>
    <row r="112" spans="1:10" ht="26.25" thickBot="1" x14ac:dyDescent="0.3">
      <c r="A112" s="21" t="s">
        <v>145</v>
      </c>
      <c r="B112" s="7">
        <v>80</v>
      </c>
      <c r="C112" s="7">
        <v>244</v>
      </c>
      <c r="D112" s="37">
        <f>E112</f>
        <v>45446</v>
      </c>
      <c r="E112" s="37">
        <v>45446</v>
      </c>
      <c r="F112" s="37"/>
      <c r="G112" s="6"/>
      <c r="H112" s="6"/>
      <c r="I112" s="6"/>
      <c r="J112" s="6"/>
    </row>
    <row r="113" spans="1:10" ht="26.25" thickBot="1" x14ac:dyDescent="0.3">
      <c r="A113" s="21" t="s">
        <v>146</v>
      </c>
      <c r="B113" s="7">
        <v>81</v>
      </c>
      <c r="C113" s="7">
        <v>244</v>
      </c>
      <c r="D113" s="37">
        <f>E113</f>
        <v>0</v>
      </c>
      <c r="E113" s="37"/>
      <c r="F113" s="37"/>
      <c r="G113" s="7" t="s">
        <v>64</v>
      </c>
      <c r="H113" s="6"/>
      <c r="I113" s="6"/>
      <c r="J113" s="6"/>
    </row>
    <row r="114" spans="1:10" ht="26.25" thickBot="1" x14ac:dyDescent="0.3">
      <c r="A114" s="21" t="s">
        <v>147</v>
      </c>
      <c r="B114" s="7">
        <v>82</v>
      </c>
      <c r="C114" s="7">
        <v>244</v>
      </c>
      <c r="D114" s="38">
        <f>E114+F114+I114</f>
        <v>619415</v>
      </c>
      <c r="E114" s="37"/>
      <c r="F114" s="38">
        <f>44415+25000+200000</f>
        <v>269415</v>
      </c>
      <c r="G114" s="6"/>
      <c r="H114" s="6"/>
      <c r="I114" s="38">
        <v>350000</v>
      </c>
      <c r="J114" s="6"/>
    </row>
    <row r="115" spans="1:10" ht="26.25" thickBot="1" x14ac:dyDescent="0.3">
      <c r="A115" s="11" t="s">
        <v>148</v>
      </c>
      <c r="B115" s="7">
        <v>83</v>
      </c>
      <c r="C115" s="7">
        <v>700</v>
      </c>
      <c r="D115" s="7" t="s">
        <v>64</v>
      </c>
      <c r="E115" s="7" t="s">
        <v>64</v>
      </c>
      <c r="F115" s="7" t="s">
        <v>64</v>
      </c>
      <c r="G115" s="7" t="s">
        <v>64</v>
      </c>
      <c r="H115" s="7" t="s">
        <v>64</v>
      </c>
      <c r="I115" s="6"/>
      <c r="J115" s="7" t="s">
        <v>64</v>
      </c>
    </row>
    <row r="116" spans="1:10" x14ac:dyDescent="0.25">
      <c r="A116" s="18" t="s">
        <v>30</v>
      </c>
      <c r="B116" s="66">
        <v>84</v>
      </c>
      <c r="C116" s="66">
        <v>710</v>
      </c>
      <c r="D116" s="66" t="s">
        <v>64</v>
      </c>
      <c r="E116" s="66" t="s">
        <v>64</v>
      </c>
      <c r="F116" s="66" t="s">
        <v>64</v>
      </c>
      <c r="G116" s="66" t="s">
        <v>64</v>
      </c>
      <c r="H116" s="66" t="s">
        <v>64</v>
      </c>
      <c r="I116" s="61"/>
      <c r="J116" s="66" t="s">
        <v>64</v>
      </c>
    </row>
    <row r="117" spans="1:10" ht="26.25" thickBot="1" x14ac:dyDescent="0.3">
      <c r="A117" s="19" t="s">
        <v>149</v>
      </c>
      <c r="B117" s="67"/>
      <c r="C117" s="67"/>
      <c r="D117" s="67"/>
      <c r="E117" s="67"/>
      <c r="F117" s="67"/>
      <c r="G117" s="67"/>
      <c r="H117" s="67"/>
      <c r="I117" s="62"/>
      <c r="J117" s="67"/>
    </row>
    <row r="118" spans="1:10" ht="26.25" thickBot="1" x14ac:dyDescent="0.3">
      <c r="A118" s="11" t="s">
        <v>150</v>
      </c>
      <c r="B118" s="7">
        <v>85</v>
      </c>
      <c r="C118" s="7" t="s">
        <v>64</v>
      </c>
      <c r="D118" s="6"/>
      <c r="E118" s="6"/>
      <c r="F118" s="6"/>
      <c r="G118" s="6"/>
      <c r="H118" s="6"/>
      <c r="I118" s="6"/>
      <c r="J118" s="6"/>
    </row>
    <row r="119" spans="1:10" ht="15.75" thickBot="1" x14ac:dyDescent="0.3">
      <c r="A119" s="11" t="s">
        <v>151</v>
      </c>
      <c r="B119" s="7">
        <v>86</v>
      </c>
      <c r="C119" s="7">
        <v>500</v>
      </c>
      <c r="D119" s="6"/>
      <c r="E119" s="6"/>
      <c r="F119" s="6"/>
      <c r="G119" s="7" t="s">
        <v>64</v>
      </c>
      <c r="H119" s="6"/>
      <c r="I119" s="6"/>
      <c r="J119" s="6"/>
    </row>
    <row r="120" spans="1:10" x14ac:dyDescent="0.25">
      <c r="A120" s="18" t="s">
        <v>30</v>
      </c>
      <c r="B120" s="66">
        <v>87</v>
      </c>
      <c r="C120" s="66">
        <v>510</v>
      </c>
      <c r="D120" s="61"/>
      <c r="E120" s="61"/>
      <c r="F120" s="61"/>
      <c r="G120" s="66" t="s">
        <v>64</v>
      </c>
      <c r="H120" s="61"/>
      <c r="I120" s="61"/>
      <c r="J120" s="61"/>
    </row>
    <row r="121" spans="1:10" ht="15.75" thickBot="1" x14ac:dyDescent="0.3">
      <c r="A121" s="19" t="s">
        <v>152</v>
      </c>
      <c r="B121" s="67"/>
      <c r="C121" s="67"/>
      <c r="D121" s="62"/>
      <c r="E121" s="62"/>
      <c r="F121" s="62"/>
      <c r="G121" s="67"/>
      <c r="H121" s="62"/>
      <c r="I121" s="62"/>
      <c r="J121" s="62"/>
    </row>
    <row r="122" spans="1:10" ht="39" thickBot="1" x14ac:dyDescent="0.3">
      <c r="A122" s="19" t="s">
        <v>153</v>
      </c>
      <c r="B122" s="7">
        <v>88</v>
      </c>
      <c r="C122" s="7">
        <v>520</v>
      </c>
      <c r="D122" s="6"/>
      <c r="E122" s="6"/>
      <c r="F122" s="6"/>
      <c r="G122" s="7" t="s">
        <v>64</v>
      </c>
      <c r="H122" s="6"/>
      <c r="I122" s="6"/>
      <c r="J122" s="6"/>
    </row>
    <row r="123" spans="1:10" ht="26.25" thickBot="1" x14ac:dyDescent="0.3">
      <c r="A123" s="19" t="s">
        <v>154</v>
      </c>
      <c r="B123" s="7">
        <v>89</v>
      </c>
      <c r="C123" s="7">
        <v>530</v>
      </c>
      <c r="D123" s="6"/>
      <c r="E123" s="6"/>
      <c r="F123" s="6"/>
      <c r="G123" s="7" t="s">
        <v>64</v>
      </c>
      <c r="H123" s="6"/>
      <c r="I123" s="6"/>
      <c r="J123" s="6"/>
    </row>
    <row r="124" spans="1:10" ht="26.25" thickBot="1" x14ac:dyDescent="0.3">
      <c r="A124" s="19" t="s">
        <v>155</v>
      </c>
      <c r="B124" s="7">
        <v>90</v>
      </c>
      <c r="C124" s="7">
        <v>540</v>
      </c>
      <c r="D124" s="6"/>
      <c r="E124" s="6"/>
      <c r="F124" s="6"/>
      <c r="G124" s="7" t="s">
        <v>64</v>
      </c>
      <c r="H124" s="6"/>
      <c r="I124" s="6"/>
      <c r="J124" s="6"/>
    </row>
    <row r="125" spans="1:10" ht="15.75" thickBot="1" x14ac:dyDescent="0.3">
      <c r="A125" s="11" t="s">
        <v>156</v>
      </c>
      <c r="B125" s="7">
        <v>91</v>
      </c>
      <c r="C125" s="7">
        <v>600</v>
      </c>
      <c r="D125" s="6"/>
      <c r="E125" s="6"/>
      <c r="F125" s="6"/>
      <c r="G125" s="7" t="s">
        <v>64</v>
      </c>
      <c r="H125" s="6"/>
      <c r="I125" s="6"/>
      <c r="J125" s="6"/>
    </row>
    <row r="126" spans="1:10" x14ac:dyDescent="0.25">
      <c r="A126" s="18" t="s">
        <v>30</v>
      </c>
      <c r="B126" s="66">
        <v>92</v>
      </c>
      <c r="C126" s="66">
        <v>610</v>
      </c>
      <c r="D126" s="61"/>
      <c r="E126" s="61"/>
      <c r="F126" s="61"/>
      <c r="G126" s="66" t="s">
        <v>64</v>
      </c>
      <c r="H126" s="61"/>
      <c r="I126" s="61"/>
      <c r="J126" s="61"/>
    </row>
    <row r="127" spans="1:10" ht="15.75" thickBot="1" x14ac:dyDescent="0.3">
      <c r="A127" s="19" t="s">
        <v>157</v>
      </c>
      <c r="B127" s="67"/>
      <c r="C127" s="67"/>
      <c r="D127" s="62"/>
      <c r="E127" s="62"/>
      <c r="F127" s="62"/>
      <c r="G127" s="67"/>
      <c r="H127" s="62"/>
      <c r="I127" s="62"/>
      <c r="J127" s="62"/>
    </row>
    <row r="128" spans="1:10" ht="39" thickBot="1" x14ac:dyDescent="0.3">
      <c r="A128" s="19" t="s">
        <v>158</v>
      </c>
      <c r="B128" s="7">
        <v>93</v>
      </c>
      <c r="C128" s="7">
        <v>620</v>
      </c>
      <c r="D128" s="6"/>
      <c r="E128" s="6"/>
      <c r="F128" s="6"/>
      <c r="G128" s="7" t="s">
        <v>64</v>
      </c>
      <c r="H128" s="6"/>
      <c r="I128" s="6"/>
      <c r="J128" s="6"/>
    </row>
    <row r="129" spans="1:10" ht="26.25" thickBot="1" x14ac:dyDescent="0.3">
      <c r="A129" s="19" t="s">
        <v>159</v>
      </c>
      <c r="B129" s="7">
        <v>94</v>
      </c>
      <c r="C129" s="7">
        <v>630</v>
      </c>
      <c r="D129" s="6"/>
      <c r="E129" s="6"/>
      <c r="F129" s="6"/>
      <c r="G129" s="7" t="s">
        <v>64</v>
      </c>
      <c r="H129" s="6"/>
      <c r="I129" s="6"/>
      <c r="J129" s="6"/>
    </row>
    <row r="130" spans="1:10" ht="26.25" thickBot="1" x14ac:dyDescent="0.3">
      <c r="A130" s="19" t="s">
        <v>160</v>
      </c>
      <c r="B130" s="7">
        <v>95</v>
      </c>
      <c r="C130" s="7">
        <v>640</v>
      </c>
      <c r="D130" s="6"/>
      <c r="E130" s="6"/>
      <c r="F130" s="6"/>
      <c r="G130" s="7" t="s">
        <v>64</v>
      </c>
      <c r="H130" s="6"/>
      <c r="I130" s="6"/>
      <c r="J130" s="6"/>
    </row>
    <row r="131" spans="1:10" ht="15.75" thickBot="1" x14ac:dyDescent="0.3">
      <c r="A131" s="11" t="s">
        <v>161</v>
      </c>
      <c r="B131" s="7">
        <v>96</v>
      </c>
      <c r="C131" s="7">
        <v>700</v>
      </c>
      <c r="D131" s="7" t="s">
        <v>64</v>
      </c>
      <c r="E131" s="7" t="s">
        <v>64</v>
      </c>
      <c r="F131" s="7" t="s">
        <v>64</v>
      </c>
      <c r="G131" s="7" t="s">
        <v>64</v>
      </c>
      <c r="H131" s="7" t="s">
        <v>64</v>
      </c>
      <c r="I131" s="6"/>
      <c r="J131" s="7" t="s">
        <v>64</v>
      </c>
    </row>
    <row r="132" spans="1:10" x14ac:dyDescent="0.25">
      <c r="A132" s="18" t="s">
        <v>30</v>
      </c>
      <c r="B132" s="66">
        <v>97</v>
      </c>
      <c r="C132" s="66">
        <v>710</v>
      </c>
      <c r="D132" s="66" t="s">
        <v>64</v>
      </c>
      <c r="E132" s="66" t="s">
        <v>64</v>
      </c>
      <c r="F132" s="66" t="s">
        <v>64</v>
      </c>
      <c r="G132" s="66" t="s">
        <v>64</v>
      </c>
      <c r="H132" s="66" t="s">
        <v>64</v>
      </c>
      <c r="I132" s="61"/>
      <c r="J132" s="66" t="s">
        <v>64</v>
      </c>
    </row>
    <row r="133" spans="1:10" ht="64.5" thickBot="1" x14ac:dyDescent="0.3">
      <c r="A133" s="19" t="s">
        <v>162</v>
      </c>
      <c r="B133" s="67"/>
      <c r="C133" s="67"/>
      <c r="D133" s="67"/>
      <c r="E133" s="67"/>
      <c r="F133" s="67"/>
      <c r="G133" s="67"/>
      <c r="H133" s="67"/>
      <c r="I133" s="62"/>
      <c r="J133" s="67"/>
    </row>
    <row r="134" spans="1:10" ht="15.75" thickBot="1" x14ac:dyDescent="0.3">
      <c r="A134" s="11" t="s">
        <v>163</v>
      </c>
      <c r="B134" s="7">
        <v>98</v>
      </c>
      <c r="C134" s="7">
        <v>800</v>
      </c>
      <c r="D134" s="7" t="s">
        <v>64</v>
      </c>
      <c r="E134" s="7" t="s">
        <v>64</v>
      </c>
      <c r="F134" s="7" t="s">
        <v>64</v>
      </c>
      <c r="G134" s="7" t="s">
        <v>64</v>
      </c>
      <c r="H134" s="7" t="s">
        <v>64</v>
      </c>
      <c r="I134" s="6"/>
      <c r="J134" s="7" t="s">
        <v>64</v>
      </c>
    </row>
    <row r="135" spans="1:10" x14ac:dyDescent="0.25">
      <c r="A135" s="18" t="s">
        <v>30</v>
      </c>
      <c r="B135" s="66">
        <v>99</v>
      </c>
      <c r="C135" s="66">
        <v>810</v>
      </c>
      <c r="D135" s="66" t="s">
        <v>64</v>
      </c>
      <c r="E135" s="66" t="s">
        <v>64</v>
      </c>
      <c r="F135" s="66" t="s">
        <v>64</v>
      </c>
      <c r="G135" s="66" t="s">
        <v>64</v>
      </c>
      <c r="H135" s="66" t="s">
        <v>64</v>
      </c>
      <c r="I135" s="61"/>
      <c r="J135" s="66" t="s">
        <v>64</v>
      </c>
    </row>
    <row r="136" spans="1:10" ht="51.75" thickBot="1" x14ac:dyDescent="0.3">
      <c r="A136" s="19" t="s">
        <v>164</v>
      </c>
      <c r="B136" s="67"/>
      <c r="C136" s="67"/>
      <c r="D136" s="67"/>
      <c r="E136" s="67"/>
      <c r="F136" s="67"/>
      <c r="G136" s="67"/>
      <c r="H136" s="67"/>
      <c r="I136" s="62"/>
      <c r="J136" s="67"/>
    </row>
    <row r="137" spans="1:10" ht="15.75" thickBot="1" x14ac:dyDescent="0.3">
      <c r="A137" s="11" t="s">
        <v>165</v>
      </c>
      <c r="B137" s="7">
        <v>100</v>
      </c>
      <c r="C137" s="7" t="s">
        <v>64</v>
      </c>
      <c r="D137" s="6"/>
      <c r="E137" s="6"/>
      <c r="F137" s="6"/>
      <c r="G137" s="6"/>
      <c r="H137" s="6"/>
      <c r="I137" s="6"/>
      <c r="J137" s="6"/>
    </row>
    <row r="138" spans="1:10" ht="15.75" thickBot="1" x14ac:dyDescent="0.3">
      <c r="A138" s="11" t="s">
        <v>166</v>
      </c>
      <c r="B138" s="7">
        <v>101</v>
      </c>
      <c r="C138" s="7" t="s">
        <v>64</v>
      </c>
      <c r="D138" s="6"/>
      <c r="E138" s="6"/>
      <c r="F138" s="6"/>
      <c r="G138" s="6"/>
      <c r="H138" s="6"/>
      <c r="I138" s="6"/>
      <c r="J138" s="6"/>
    </row>
    <row r="139" spans="1:10" x14ac:dyDescent="0.25">
      <c r="A139" s="2"/>
    </row>
    <row r="140" spans="1:10" x14ac:dyDescent="0.25">
      <c r="A140" s="56" t="s">
        <v>167</v>
      </c>
      <c r="B140" s="56"/>
      <c r="C140" s="56"/>
      <c r="D140" s="56"/>
      <c r="E140" s="56"/>
      <c r="F140" s="56"/>
    </row>
    <row r="141" spans="1:10" s="32" customFormat="1" x14ac:dyDescent="0.25">
      <c r="A141" s="31" t="s">
        <v>168</v>
      </c>
      <c r="B141" s="31"/>
      <c r="C141" s="31"/>
      <c r="D141" s="31"/>
    </row>
    <row r="142" spans="1:10" s="32" customFormat="1" x14ac:dyDescent="0.25">
      <c r="A142" s="53" t="s">
        <v>169</v>
      </c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1:10" s="32" customFormat="1" x14ac:dyDescent="0.25">
      <c r="A143" s="53" t="s">
        <v>170</v>
      </c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 s="32" customFormat="1" x14ac:dyDescent="0.25">
      <c r="A144" s="53" t="s">
        <v>171</v>
      </c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 s="32" customFormat="1" x14ac:dyDescent="0.25">
      <c r="A145" s="53" t="s">
        <v>172</v>
      </c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 s="32" customFormat="1" x14ac:dyDescent="0.25">
      <c r="A146" s="53" t="s">
        <v>173</v>
      </c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 s="32" customFormat="1" x14ac:dyDescent="0.25">
      <c r="A147" s="53" t="s">
        <v>174</v>
      </c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 s="32" customFormat="1" x14ac:dyDescent="0.25">
      <c r="A148" s="53" t="s">
        <v>175</v>
      </c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 s="32" customFormat="1" x14ac:dyDescent="0.25">
      <c r="A149" s="53" t="s">
        <v>176</v>
      </c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1:10" s="32" customFormat="1" x14ac:dyDescent="0.25">
      <c r="A150" s="53" t="s">
        <v>177</v>
      </c>
      <c r="B150" s="53"/>
      <c r="C150" s="53"/>
      <c r="D150" s="53"/>
      <c r="E150" s="53"/>
      <c r="F150" s="53"/>
      <c r="G150" s="53"/>
      <c r="H150" s="53"/>
      <c r="I150" s="53"/>
      <c r="J150" s="53"/>
    </row>
    <row r="151" spans="1:10" s="32" customFormat="1" x14ac:dyDescent="0.25">
      <c r="A151" s="53" t="s">
        <v>178</v>
      </c>
      <c r="B151" s="53"/>
      <c r="C151" s="53"/>
      <c r="D151" s="53"/>
      <c r="E151" s="53"/>
      <c r="F151" s="53"/>
      <c r="G151" s="53"/>
      <c r="H151" s="53"/>
      <c r="I151" s="53"/>
      <c r="J151" s="53"/>
    </row>
    <row r="152" spans="1:10" s="32" customFormat="1" x14ac:dyDescent="0.25">
      <c r="A152" s="53" t="s">
        <v>179</v>
      </c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1:10" s="32" customFormat="1" x14ac:dyDescent="0.25">
      <c r="A153" s="53" t="s">
        <v>180</v>
      </c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1:10" s="32" customFormat="1" x14ac:dyDescent="0.25">
      <c r="A154" s="53" t="s">
        <v>181</v>
      </c>
      <c r="B154" s="53"/>
      <c r="C154" s="53"/>
      <c r="D154" s="53"/>
      <c r="E154" s="53"/>
      <c r="F154" s="53"/>
      <c r="G154" s="53"/>
      <c r="H154" s="53"/>
      <c r="I154" s="53"/>
      <c r="J154" s="53"/>
    </row>
    <row r="155" spans="1:10" s="32" customFormat="1" x14ac:dyDescent="0.25">
      <c r="A155" s="53" t="s">
        <v>182</v>
      </c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1:10" x14ac:dyDescent="0.25">
      <c r="A156" s="1"/>
    </row>
  </sheetData>
  <mergeCells count="272">
    <mergeCell ref="A152:J152"/>
    <mergeCell ref="A153:J153"/>
    <mergeCell ref="A154:J154"/>
    <mergeCell ref="A155:J155"/>
    <mergeCell ref="A146:J146"/>
    <mergeCell ref="A147:J147"/>
    <mergeCell ref="A148:J148"/>
    <mergeCell ref="A149:J149"/>
    <mergeCell ref="A150:J150"/>
    <mergeCell ref="A151:J151"/>
    <mergeCell ref="A140:F140"/>
    <mergeCell ref="A142:J142"/>
    <mergeCell ref="A143:J143"/>
    <mergeCell ref="A144:J144"/>
    <mergeCell ref="A145:J145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H135:H136"/>
    <mergeCell ref="I135:I136"/>
    <mergeCell ref="J135:J136"/>
    <mergeCell ref="I126:I127"/>
    <mergeCell ref="J126:J127"/>
    <mergeCell ref="B120:B121"/>
    <mergeCell ref="C120:C121"/>
    <mergeCell ref="D120:D121"/>
    <mergeCell ref="E120:E121"/>
    <mergeCell ref="F120:F121"/>
    <mergeCell ref="G120:G121"/>
    <mergeCell ref="F126:F127"/>
    <mergeCell ref="G126:G127"/>
    <mergeCell ref="B135:B136"/>
    <mergeCell ref="C135:C136"/>
    <mergeCell ref="D135:D136"/>
    <mergeCell ref="C132:C133"/>
    <mergeCell ref="D132:D133"/>
    <mergeCell ref="E132:E133"/>
    <mergeCell ref="F132:F133"/>
    <mergeCell ref="E135:E136"/>
    <mergeCell ref="F135:F136"/>
    <mergeCell ref="G135:G136"/>
    <mergeCell ref="B132:B133"/>
    <mergeCell ref="F105:F106"/>
    <mergeCell ref="G105:G106"/>
    <mergeCell ref="H105:H106"/>
    <mergeCell ref="I105:I106"/>
    <mergeCell ref="J105:J106"/>
    <mergeCell ref="B105:B106"/>
    <mergeCell ref="C105:C106"/>
    <mergeCell ref="D105:D106"/>
    <mergeCell ref="E105:E106"/>
    <mergeCell ref="A1:J1"/>
    <mergeCell ref="A2:J2"/>
    <mergeCell ref="A3:J3"/>
    <mergeCell ref="J132:J133"/>
    <mergeCell ref="G132:G133"/>
    <mergeCell ref="H132:H133"/>
    <mergeCell ref="I132:I133"/>
    <mergeCell ref="H120:H121"/>
    <mergeCell ref="I120:I121"/>
    <mergeCell ref="J120:J121"/>
    <mergeCell ref="H126:H12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26:B127"/>
    <mergeCell ref="C126:C127"/>
    <mergeCell ref="D126:D127"/>
    <mergeCell ref="E126:E127"/>
  </mergeCells>
  <hyperlinks>
    <hyperlink ref="A5" location="Par1357" tooltip="    &lt;*&gt; Приводятся только те показатели, по которым планируются поступления" display="Par1357"/>
    <hyperlink ref="F7" r:id="rId1" display="http://login.consultant.ru/link/?req=doc;base=RZB;n=207955;fld=134;dst=3146"/>
    <hyperlink ref="A13" location="Par1359" tooltip="    &lt;**&gt;  С  учетом  объема  субсидии  на финансовое обеспечение выполнения" display="Par1359"/>
  </hyperlinks>
  <pageMargins left="0.70866141732283472" right="0.70866141732283472" top="0.74803149606299213" bottom="0.74803149606299213" header="0.31496062992125984" footer="0.31496062992125984"/>
  <pageSetup paperSize="9" scale="55" orientation="portrait" r:id="rId2"/>
  <rowBreaks count="1" manualBreakCount="1">
    <brk id="9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85" zoomScaleSheetLayoutView="85" workbookViewId="0">
      <selection activeCell="D13" sqref="D13"/>
    </sheetView>
  </sheetViews>
  <sheetFormatPr defaultRowHeight="15" x14ac:dyDescent="0.25"/>
  <cols>
    <col min="1" max="1" width="29.85546875" customWidth="1"/>
    <col min="2" max="2" width="9" customWidth="1"/>
    <col min="3" max="3" width="11.42578125" customWidth="1"/>
    <col min="4" max="12" width="12.140625" customWidth="1"/>
  </cols>
  <sheetData>
    <row r="1" spans="1:12" x14ac:dyDescent="0.25">
      <c r="A1" s="56" t="s">
        <v>183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5">
      <c r="A2" s="56" t="s">
        <v>184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5">
      <c r="A3" s="56" t="s">
        <v>185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 thickBot="1" x14ac:dyDescent="0.3">
      <c r="A4" s="2"/>
    </row>
    <row r="5" spans="1:12" ht="25.5" customHeight="1" thickBot="1" x14ac:dyDescent="0.3">
      <c r="A5" s="66" t="s">
        <v>27</v>
      </c>
      <c r="B5" s="66" t="s">
        <v>53</v>
      </c>
      <c r="C5" s="66" t="s">
        <v>186</v>
      </c>
      <c r="D5" s="93" t="s">
        <v>187</v>
      </c>
      <c r="E5" s="94"/>
      <c r="F5" s="94"/>
      <c r="G5" s="94"/>
      <c r="H5" s="94"/>
      <c r="I5" s="94"/>
      <c r="J5" s="94"/>
      <c r="K5" s="94"/>
      <c r="L5" s="95"/>
    </row>
    <row r="6" spans="1:12" ht="15.75" thickBot="1" x14ac:dyDescent="0.3">
      <c r="A6" s="88"/>
      <c r="B6" s="88"/>
      <c r="C6" s="88"/>
      <c r="D6" s="98" t="s">
        <v>188</v>
      </c>
      <c r="E6" s="99"/>
      <c r="F6" s="100"/>
      <c r="G6" s="93" t="s">
        <v>48</v>
      </c>
      <c r="H6" s="94"/>
      <c r="I6" s="94"/>
      <c r="J6" s="94"/>
      <c r="K6" s="94"/>
      <c r="L6" s="95"/>
    </row>
    <row r="7" spans="1:12" ht="93.75" customHeight="1" thickBot="1" x14ac:dyDescent="0.3">
      <c r="A7" s="88"/>
      <c r="B7" s="88"/>
      <c r="C7" s="88"/>
      <c r="D7" s="101"/>
      <c r="E7" s="102"/>
      <c r="F7" s="103"/>
      <c r="G7" s="104" t="s">
        <v>189</v>
      </c>
      <c r="H7" s="105"/>
      <c r="I7" s="106"/>
      <c r="J7" s="104" t="s">
        <v>190</v>
      </c>
      <c r="K7" s="105"/>
      <c r="L7" s="106"/>
    </row>
    <row r="8" spans="1:12" ht="57" customHeight="1" thickBot="1" x14ac:dyDescent="0.3">
      <c r="A8" s="67"/>
      <c r="B8" s="67"/>
      <c r="C8" s="67"/>
      <c r="D8" s="40" t="s">
        <v>253</v>
      </c>
      <c r="E8" s="40" t="s">
        <v>254</v>
      </c>
      <c r="F8" s="40" t="s">
        <v>255</v>
      </c>
      <c r="G8" s="40" t="s">
        <v>256</v>
      </c>
      <c r="H8" s="7" t="s">
        <v>192</v>
      </c>
      <c r="I8" s="7" t="s">
        <v>193</v>
      </c>
      <c r="J8" s="7" t="s">
        <v>191</v>
      </c>
      <c r="K8" s="7" t="s">
        <v>192</v>
      </c>
      <c r="L8" s="7" t="s">
        <v>193</v>
      </c>
    </row>
    <row r="9" spans="1:12" ht="15.75" thickBot="1" x14ac:dyDescent="0.3">
      <c r="A9" s="10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39" thickBot="1" x14ac:dyDescent="0.3">
      <c r="A10" s="11" t="s">
        <v>194</v>
      </c>
      <c r="B10" s="26">
        <v>1</v>
      </c>
      <c r="C10" s="26" t="s">
        <v>64</v>
      </c>
      <c r="D10" s="44">
        <f>'раздел 3'!D104</f>
        <v>2045800</v>
      </c>
      <c r="E10" s="6"/>
      <c r="F10" s="6"/>
      <c r="G10" s="6"/>
      <c r="H10" s="6"/>
      <c r="I10" s="6"/>
      <c r="J10" s="6"/>
      <c r="K10" s="6"/>
      <c r="L10" s="6"/>
    </row>
    <row r="11" spans="1:12" ht="51.75" thickBot="1" x14ac:dyDescent="0.3">
      <c r="A11" s="11" t="s">
        <v>195</v>
      </c>
      <c r="B11" s="26">
        <v>1001</v>
      </c>
      <c r="C11" s="26" t="s">
        <v>64</v>
      </c>
      <c r="D11" s="6">
        <f>100000+18809.5+50000+50000+875+50000</f>
        <v>269684.5</v>
      </c>
      <c r="E11" s="6"/>
      <c r="F11" s="6"/>
      <c r="G11" s="6"/>
      <c r="H11" s="6"/>
      <c r="I11" s="6"/>
      <c r="J11" s="6"/>
      <c r="K11" s="6"/>
      <c r="L11" s="6"/>
    </row>
    <row r="12" spans="1:12" ht="15.75" thickBot="1" x14ac:dyDescent="0.3">
      <c r="A12" s="11"/>
      <c r="B12" s="27"/>
      <c r="C12" s="27"/>
      <c r="D12" s="6"/>
      <c r="E12" s="6"/>
      <c r="F12" s="6"/>
      <c r="G12" s="6"/>
      <c r="H12" s="6"/>
      <c r="I12" s="6"/>
      <c r="J12" s="6"/>
      <c r="K12" s="6"/>
      <c r="L12" s="6"/>
    </row>
    <row r="13" spans="1:12" ht="26.25" thickBot="1" x14ac:dyDescent="0.3">
      <c r="A13" s="11" t="s">
        <v>196</v>
      </c>
      <c r="B13" s="26">
        <v>2001</v>
      </c>
      <c r="C13" s="27"/>
      <c r="D13" s="44">
        <f>D10-D11</f>
        <v>1776115.5</v>
      </c>
      <c r="E13" s="6"/>
      <c r="F13" s="6"/>
      <c r="G13" s="6">
        <f>G10-G11</f>
        <v>0</v>
      </c>
      <c r="H13" s="6"/>
      <c r="I13" s="6"/>
      <c r="J13" s="6"/>
      <c r="K13" s="6"/>
      <c r="L13" s="6"/>
    </row>
    <row r="14" spans="1:12" ht="15.75" thickBot="1" x14ac:dyDescent="0.3">
      <c r="A14" s="11"/>
      <c r="B14" s="27"/>
      <c r="C14" s="27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D15">
        <v>244</v>
      </c>
      <c r="G15" t="s">
        <v>257</v>
      </c>
    </row>
    <row r="16" spans="1:12" x14ac:dyDescent="0.25">
      <c r="A16" s="2"/>
    </row>
    <row r="17" spans="1:12" x14ac:dyDescent="0.25">
      <c r="A17" s="97" t="s">
        <v>251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x14ac:dyDescent="0.25">
      <c r="A18" s="96" t="s">
        <v>250</v>
      </c>
      <c r="B18" s="96"/>
      <c r="C18" s="96"/>
      <c r="D18" s="96"/>
      <c r="E18" s="96"/>
      <c r="F18" s="96"/>
    </row>
    <row r="19" spans="1:12" x14ac:dyDescent="0.25">
      <c r="A19" s="96" t="s">
        <v>252</v>
      </c>
      <c r="B19" s="96"/>
      <c r="C19" s="96"/>
      <c r="D19" s="96"/>
      <c r="E19" s="96"/>
      <c r="F19" s="96"/>
    </row>
  </sheetData>
  <mergeCells count="14">
    <mergeCell ref="A19:F19"/>
    <mergeCell ref="A17:L17"/>
    <mergeCell ref="A18:F18"/>
    <mergeCell ref="A1:L1"/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hyperlinks>
    <hyperlink ref="G7" r:id="rId1" display="http://login.consultant.ru/link/?req=doc;base=RZB;n=200216;fld=134"/>
    <hyperlink ref="J7" r:id="rId2" display="http://login.consultant.ru/link/?req=doc;base=RZB;n=200560;fld=134"/>
  </hyperlinks>
  <pageMargins left="0.70866141732283472" right="0.70866141732283472" top="0.74803149606299213" bottom="0.74803149606299213" header="0.31496062992125984" footer="0.31496062992125984"/>
  <pageSetup paperSize="9" scale="82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60" workbookViewId="0">
      <selection activeCell="D22" sqref="D22"/>
    </sheetView>
  </sheetViews>
  <sheetFormatPr defaultRowHeight="15" x14ac:dyDescent="0.25"/>
  <cols>
    <col min="1" max="1" width="43.28515625" customWidth="1"/>
    <col min="2" max="2" width="14.28515625" customWidth="1"/>
    <col min="3" max="3" width="17.5703125" customWidth="1"/>
    <col min="4" max="4" width="28.140625" customWidth="1"/>
  </cols>
  <sheetData>
    <row r="1" spans="1:4" s="34" customFormat="1" ht="13.5" x14ac:dyDescent="0.25">
      <c r="A1" s="56" t="s">
        <v>197</v>
      </c>
      <c r="B1" s="56"/>
      <c r="C1" s="56"/>
      <c r="D1" s="56"/>
    </row>
    <row r="2" spans="1:4" s="34" customFormat="1" ht="13.5" x14ac:dyDescent="0.25">
      <c r="A2" s="56" t="s">
        <v>198</v>
      </c>
      <c r="B2" s="56"/>
      <c r="C2" s="56"/>
      <c r="D2" s="56"/>
    </row>
    <row r="3" spans="1:4" s="34" customFormat="1" ht="13.5" x14ac:dyDescent="0.25">
      <c r="A3" s="56" t="s">
        <v>199</v>
      </c>
      <c r="B3" s="56"/>
      <c r="C3" s="56"/>
      <c r="D3" s="56"/>
    </row>
    <row r="4" spans="1:4" s="34" customFormat="1" ht="13.5" x14ac:dyDescent="0.25">
      <c r="A4" s="56" t="s">
        <v>200</v>
      </c>
      <c r="B4" s="56"/>
      <c r="C4" s="56"/>
      <c r="D4" s="56"/>
    </row>
    <row r="5" spans="1:4" s="34" customFormat="1" ht="12.75" x14ac:dyDescent="0.2">
      <c r="A5" s="107" t="s">
        <v>201</v>
      </c>
      <c r="B5" s="107"/>
      <c r="C5" s="107"/>
      <c r="D5" s="107"/>
    </row>
    <row r="6" spans="1:4" s="34" customFormat="1" ht="13.5" x14ac:dyDescent="0.25">
      <c r="A6" s="56" t="s">
        <v>202</v>
      </c>
      <c r="B6" s="56"/>
      <c r="C6" s="56"/>
      <c r="D6" s="56"/>
    </row>
    <row r="7" spans="1:4" s="34" customFormat="1" ht="13.5" x14ac:dyDescent="0.25">
      <c r="A7" s="56" t="s">
        <v>203</v>
      </c>
      <c r="B7" s="56"/>
      <c r="C7" s="56"/>
      <c r="D7" s="56"/>
    </row>
    <row r="8" spans="1:4" s="34" customFormat="1" ht="13.5" x14ac:dyDescent="0.25">
      <c r="A8" s="56" t="s">
        <v>204</v>
      </c>
      <c r="B8" s="56"/>
      <c r="C8" s="56"/>
      <c r="D8" s="56"/>
    </row>
    <row r="9" spans="1:4" s="34" customFormat="1" ht="13.5" x14ac:dyDescent="0.25">
      <c r="A9" s="56" t="s">
        <v>205</v>
      </c>
      <c r="B9" s="56"/>
      <c r="C9" s="56"/>
      <c r="D9" s="56"/>
    </row>
    <row r="10" spans="1:4" s="34" customFormat="1" ht="13.5" x14ac:dyDescent="0.25">
      <c r="A10" s="56" t="s">
        <v>206</v>
      </c>
      <c r="B10" s="56"/>
      <c r="C10" s="56"/>
      <c r="D10" s="56"/>
    </row>
    <row r="11" spans="1:4" s="34" customFormat="1" ht="13.5" x14ac:dyDescent="0.25">
      <c r="A11" s="56" t="s">
        <v>207</v>
      </c>
      <c r="B11" s="56"/>
      <c r="C11" s="56"/>
      <c r="D11" s="56"/>
    </row>
    <row r="12" spans="1:4" ht="15.75" thickBot="1" x14ac:dyDescent="0.3">
      <c r="A12" s="2"/>
    </row>
    <row r="13" spans="1:4" ht="64.5" thickBot="1" x14ac:dyDescent="0.3">
      <c r="A13" s="28" t="s">
        <v>52</v>
      </c>
      <c r="B13" s="4" t="s">
        <v>54</v>
      </c>
      <c r="C13" s="4" t="s">
        <v>208</v>
      </c>
      <c r="D13" s="4" t="s">
        <v>209</v>
      </c>
    </row>
    <row r="14" spans="1:4" ht="15.75" thickBot="1" x14ac:dyDescent="0.3">
      <c r="A14" s="10">
        <v>1</v>
      </c>
      <c r="B14" s="7">
        <v>2</v>
      </c>
      <c r="C14" s="7">
        <v>3</v>
      </c>
      <c r="D14" s="7">
        <v>4</v>
      </c>
    </row>
    <row r="15" spans="1:4" ht="26.25" thickBot="1" x14ac:dyDescent="0.3">
      <c r="A15" s="11" t="s">
        <v>210</v>
      </c>
      <c r="B15" s="7" t="s">
        <v>64</v>
      </c>
      <c r="C15" s="6"/>
      <c r="D15" s="6"/>
    </row>
    <row r="16" spans="1:4" ht="15.75" thickBot="1" x14ac:dyDescent="0.3">
      <c r="A16" s="11" t="s">
        <v>211</v>
      </c>
      <c r="B16" s="7" t="s">
        <v>64</v>
      </c>
      <c r="C16" s="6"/>
      <c r="D16" s="6"/>
    </row>
    <row r="17" spans="1:4" ht="15.75" thickBot="1" x14ac:dyDescent="0.3">
      <c r="A17" s="11" t="s">
        <v>48</v>
      </c>
      <c r="B17" s="7" t="s">
        <v>64</v>
      </c>
      <c r="C17" s="7" t="s">
        <v>64</v>
      </c>
      <c r="D17" s="7" t="s">
        <v>64</v>
      </c>
    </row>
    <row r="18" spans="1:4" ht="15.75" thickBot="1" x14ac:dyDescent="0.3">
      <c r="A18" s="11"/>
      <c r="B18" s="6"/>
      <c r="C18" s="6"/>
      <c r="D18" s="6"/>
    </row>
    <row r="19" spans="1:4" ht="15.75" thickBot="1" x14ac:dyDescent="0.3">
      <c r="A19" s="11"/>
      <c r="B19" s="6"/>
      <c r="C19" s="6"/>
      <c r="D19" s="6"/>
    </row>
    <row r="20" spans="1:4" ht="15.75" thickBot="1" x14ac:dyDescent="0.3">
      <c r="A20" s="11" t="s">
        <v>212</v>
      </c>
      <c r="B20" s="6"/>
      <c r="C20" s="6"/>
      <c r="D20" s="6"/>
    </row>
    <row r="21" spans="1:4" ht="15.75" thickBot="1" x14ac:dyDescent="0.3">
      <c r="A21" s="11" t="s">
        <v>48</v>
      </c>
      <c r="B21" s="7" t="s">
        <v>64</v>
      </c>
      <c r="C21" s="7" t="s">
        <v>64</v>
      </c>
      <c r="D21" s="7" t="s">
        <v>64</v>
      </c>
    </row>
    <row r="22" spans="1:4" ht="15.75" thickBot="1" x14ac:dyDescent="0.3">
      <c r="A22" s="11"/>
      <c r="B22" s="6"/>
      <c r="C22" s="6"/>
      <c r="D22" s="6"/>
    </row>
    <row r="23" spans="1:4" ht="26.25" thickBot="1" x14ac:dyDescent="0.3">
      <c r="A23" s="11" t="s">
        <v>213</v>
      </c>
      <c r="B23" s="7" t="s">
        <v>64</v>
      </c>
      <c r="C23" s="6"/>
      <c r="D23" s="6"/>
    </row>
    <row r="24" spans="1:4" ht="15.75" thickBot="1" x14ac:dyDescent="0.3">
      <c r="A24" s="11" t="s">
        <v>48</v>
      </c>
      <c r="B24" s="7" t="s">
        <v>64</v>
      </c>
      <c r="C24" s="7" t="s">
        <v>64</v>
      </c>
      <c r="D24" s="7" t="s">
        <v>64</v>
      </c>
    </row>
    <row r="25" spans="1:4" ht="15.75" thickBot="1" x14ac:dyDescent="0.3">
      <c r="A25" s="11"/>
      <c r="B25" s="6"/>
      <c r="C25" s="6"/>
      <c r="D25" s="6"/>
    </row>
    <row r="26" spans="1:4" ht="26.25" thickBot="1" x14ac:dyDescent="0.3">
      <c r="A26" s="11" t="s">
        <v>214</v>
      </c>
      <c r="B26" s="7" t="s">
        <v>64</v>
      </c>
      <c r="C26" s="6"/>
      <c r="D26" s="6"/>
    </row>
    <row r="27" spans="1:4" x14ac:dyDescent="0.25">
      <c r="A27" s="2"/>
    </row>
    <row r="28" spans="1:4" x14ac:dyDescent="0.25">
      <c r="A28" s="56" t="s">
        <v>167</v>
      </c>
      <c r="B28" s="56"/>
      <c r="C28" s="56"/>
      <c r="D28" s="56"/>
    </row>
    <row r="29" spans="1:4" x14ac:dyDescent="0.25">
      <c r="A29" s="53" t="s">
        <v>248</v>
      </c>
      <c r="B29" s="53"/>
      <c r="C29" s="53"/>
      <c r="D29" s="53"/>
    </row>
    <row r="30" spans="1:4" x14ac:dyDescent="0.25">
      <c r="A30" s="1"/>
    </row>
  </sheetData>
  <mergeCells count="13">
    <mergeCell ref="A29:D29"/>
    <mergeCell ref="A7:D7"/>
    <mergeCell ref="A8:D8"/>
    <mergeCell ref="A9:D9"/>
    <mergeCell ref="A10:D10"/>
    <mergeCell ref="A11:D11"/>
    <mergeCell ref="A28:D28"/>
    <mergeCell ref="A6:D6"/>
    <mergeCell ref="A1:D1"/>
    <mergeCell ref="A2:D2"/>
    <mergeCell ref="A3:D3"/>
    <mergeCell ref="A4:D4"/>
    <mergeCell ref="A5:D5"/>
  </mergeCells>
  <hyperlinks>
    <hyperlink ref="A5" r:id="rId1" display="http://login.consultant.ru/link/?req=doc;base=RZB;n=207955;fld=134;dst=3146"/>
    <hyperlink ref="A13" location="Par1537" tooltip="    &lt;*&gt; Указываются только те показатели, по которым вносятся изменения." display="Par1537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31" sqref="F31"/>
    </sheetView>
  </sheetViews>
  <sheetFormatPr defaultRowHeight="15" x14ac:dyDescent="0.25"/>
  <cols>
    <col min="2" max="2" width="14" customWidth="1"/>
    <col min="3" max="3" width="16.140625" customWidth="1"/>
    <col min="4" max="4" width="14.7109375" customWidth="1"/>
    <col min="5" max="5" width="12.28515625" customWidth="1"/>
    <col min="6" max="6" width="12.140625" customWidth="1"/>
    <col min="7" max="7" width="12.28515625" customWidth="1"/>
    <col min="8" max="8" width="12" customWidth="1"/>
    <col min="9" max="9" width="11.5703125" customWidth="1"/>
    <col min="10" max="10" width="10.42578125" customWidth="1"/>
  </cols>
  <sheetData>
    <row r="1" spans="1:10" x14ac:dyDescent="0.25">
      <c r="A1" s="56" t="s">
        <v>215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x14ac:dyDescent="0.25">
      <c r="A2" s="56" t="s">
        <v>216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 thickBot="1" x14ac:dyDescent="0.3">
      <c r="A3" s="2"/>
    </row>
    <row r="4" spans="1:10" ht="64.5" thickBot="1" x14ac:dyDescent="0.3">
      <c r="A4" s="9" t="s">
        <v>26</v>
      </c>
      <c r="B4" s="4" t="s">
        <v>217</v>
      </c>
      <c r="C4" s="4" t="s">
        <v>218</v>
      </c>
      <c r="D4" s="4" t="s">
        <v>219</v>
      </c>
      <c r="E4" s="4" t="s">
        <v>220</v>
      </c>
      <c r="F4" s="4" t="s">
        <v>221</v>
      </c>
      <c r="G4" s="4" t="s">
        <v>222</v>
      </c>
      <c r="H4" s="4" t="s">
        <v>223</v>
      </c>
      <c r="I4" s="4" t="s">
        <v>224</v>
      </c>
      <c r="J4" s="4" t="s">
        <v>225</v>
      </c>
    </row>
    <row r="5" spans="1:10" ht="15.75" thickBot="1" x14ac:dyDescent="0.3">
      <c r="A5" s="10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15.75" thickBot="1" x14ac:dyDescent="0.3">
      <c r="A6" s="11"/>
      <c r="B6" s="6"/>
      <c r="C6" s="6"/>
      <c r="D6" s="6"/>
      <c r="E6" s="6"/>
      <c r="F6" s="6"/>
      <c r="G6" s="6"/>
      <c r="H6" s="6"/>
      <c r="I6" s="6"/>
      <c r="J6" s="6"/>
    </row>
    <row r="7" spans="1:10" ht="15.75" thickBot="1" x14ac:dyDescent="0.3">
      <c r="A7" s="11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2"/>
    </row>
    <row r="10" spans="1:10" x14ac:dyDescent="0.25">
      <c r="A10" s="56" t="s">
        <v>226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x14ac:dyDescent="0.25">
      <c r="A11" s="56" t="s">
        <v>227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5.75" thickBot="1" x14ac:dyDescent="0.3">
      <c r="A12" s="2"/>
    </row>
    <row r="13" spans="1:10" ht="64.5" thickBot="1" x14ac:dyDescent="0.3">
      <c r="A13" s="9" t="s">
        <v>26</v>
      </c>
      <c r="B13" s="4" t="s">
        <v>217</v>
      </c>
      <c r="C13" s="4" t="s">
        <v>218</v>
      </c>
      <c r="D13" s="4" t="s">
        <v>219</v>
      </c>
      <c r="E13" s="4" t="s">
        <v>220</v>
      </c>
      <c r="F13" s="4" t="s">
        <v>221</v>
      </c>
      <c r="G13" s="4" t="s">
        <v>222</v>
      </c>
      <c r="H13" s="4" t="s">
        <v>223</v>
      </c>
      <c r="I13" s="4" t="s">
        <v>224</v>
      </c>
      <c r="J13" s="4" t="s">
        <v>225</v>
      </c>
    </row>
    <row r="14" spans="1:10" ht="15.75" thickBot="1" x14ac:dyDescent="0.3">
      <c r="A14" s="10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</row>
    <row r="15" spans="1:10" ht="15.75" thickBot="1" x14ac:dyDescent="0.3">
      <c r="A15" s="11"/>
      <c r="B15" s="6"/>
      <c r="C15" s="6"/>
      <c r="D15" s="6"/>
      <c r="E15" s="6"/>
      <c r="F15" s="6"/>
      <c r="G15" s="6"/>
      <c r="H15" s="6"/>
      <c r="I15" s="6"/>
      <c r="J15" s="6"/>
    </row>
    <row r="16" spans="1:10" ht="15.75" thickBot="1" x14ac:dyDescent="0.3">
      <c r="A16" s="11"/>
      <c r="B16" s="6"/>
      <c r="C16" s="6"/>
      <c r="D16" s="6"/>
      <c r="E16" s="6"/>
      <c r="F16" s="6"/>
      <c r="G16" s="6"/>
      <c r="H16" s="6"/>
      <c r="I16" s="6"/>
      <c r="J16" s="6"/>
    </row>
    <row r="18" spans="1:1" x14ac:dyDescent="0.25">
      <c r="A18" s="2"/>
    </row>
  </sheetData>
  <mergeCells count="4">
    <mergeCell ref="A1:J1"/>
    <mergeCell ref="A2:J2"/>
    <mergeCell ref="A10:J10"/>
    <mergeCell ref="A11:J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view="pageBreakPreview" zoomScaleSheetLayoutView="100" workbookViewId="0">
      <selection activeCell="A36" sqref="A36"/>
    </sheetView>
  </sheetViews>
  <sheetFormatPr defaultRowHeight="15" x14ac:dyDescent="0.25"/>
  <cols>
    <col min="1" max="1" width="51.7109375" customWidth="1"/>
    <col min="2" max="2" width="14.5703125" customWidth="1"/>
    <col min="3" max="3" width="28.28515625" customWidth="1"/>
  </cols>
  <sheetData>
    <row r="1" spans="1:3" x14ac:dyDescent="0.25">
      <c r="A1" s="30" t="s">
        <v>228</v>
      </c>
      <c r="B1" s="30"/>
      <c r="C1" s="30"/>
    </row>
    <row r="2" spans="1:3" x14ac:dyDescent="0.25">
      <c r="A2" s="56" t="s">
        <v>229</v>
      </c>
      <c r="B2" s="56"/>
      <c r="C2" s="56"/>
    </row>
    <row r="3" spans="1:3" x14ac:dyDescent="0.25">
      <c r="A3" s="56" t="s">
        <v>230</v>
      </c>
      <c r="B3" s="56"/>
      <c r="C3" s="56"/>
    </row>
    <row r="4" spans="1:3" x14ac:dyDescent="0.25">
      <c r="A4" s="56" t="s">
        <v>231</v>
      </c>
      <c r="B4" s="56"/>
      <c r="C4" s="56"/>
    </row>
    <row r="5" spans="1:3" ht="15.75" thickBot="1" x14ac:dyDescent="0.3">
      <c r="A5" s="2"/>
    </row>
    <row r="6" spans="1:3" x14ac:dyDescent="0.25">
      <c r="A6" s="66" t="s">
        <v>27</v>
      </c>
      <c r="B6" s="66" t="s">
        <v>53</v>
      </c>
      <c r="C6" s="16" t="s">
        <v>232</v>
      </c>
    </row>
    <row r="7" spans="1:3" ht="26.25" thickBot="1" x14ac:dyDescent="0.3">
      <c r="A7" s="67"/>
      <c r="B7" s="67"/>
      <c r="C7" s="7" t="s">
        <v>233</v>
      </c>
    </row>
    <row r="8" spans="1:3" ht="15.75" thickBot="1" x14ac:dyDescent="0.3">
      <c r="A8" s="10">
        <v>1</v>
      </c>
      <c r="B8" s="7">
        <v>2</v>
      </c>
      <c r="C8" s="7">
        <v>3</v>
      </c>
    </row>
    <row r="9" spans="1:3" ht="15.75" thickBot="1" x14ac:dyDescent="0.3">
      <c r="A9" s="11" t="s">
        <v>63</v>
      </c>
      <c r="B9" s="7">
        <v>10</v>
      </c>
      <c r="C9" s="6"/>
    </row>
    <row r="10" spans="1:3" ht="15.75" thickBot="1" x14ac:dyDescent="0.3">
      <c r="A10" s="11" t="s">
        <v>166</v>
      </c>
      <c r="B10" s="7">
        <v>20</v>
      </c>
      <c r="C10" s="6"/>
    </row>
    <row r="11" spans="1:3" ht="15.75" thickBot="1" x14ac:dyDescent="0.3">
      <c r="A11" s="11" t="s">
        <v>234</v>
      </c>
      <c r="B11" s="7">
        <v>30</v>
      </c>
      <c r="C11" s="6"/>
    </row>
    <row r="12" spans="1:3" ht="15.75" thickBot="1" x14ac:dyDescent="0.3">
      <c r="A12" s="11"/>
      <c r="B12" s="6"/>
      <c r="C12" s="6"/>
    </row>
    <row r="13" spans="1:3" ht="15.75" thickBot="1" x14ac:dyDescent="0.3">
      <c r="A13" s="11" t="s">
        <v>235</v>
      </c>
      <c r="B13" s="7">
        <v>40</v>
      </c>
      <c r="C13" s="6"/>
    </row>
    <row r="14" spans="1:3" ht="15.75" thickBot="1" x14ac:dyDescent="0.3">
      <c r="A14" s="11"/>
      <c r="B14" s="6"/>
      <c r="C14" s="6"/>
    </row>
    <row r="15" spans="1:3" x14ac:dyDescent="0.25">
      <c r="A15" s="2"/>
    </row>
    <row r="16" spans="1:3" x14ac:dyDescent="0.25">
      <c r="A16" s="53" t="s">
        <v>236</v>
      </c>
      <c r="B16" s="53"/>
      <c r="C16" s="53"/>
    </row>
    <row r="17" spans="1:3" ht="15.75" thickBot="1" x14ac:dyDescent="0.3">
      <c r="A17" s="2"/>
    </row>
    <row r="18" spans="1:3" x14ac:dyDescent="0.25">
      <c r="A18" s="66" t="s">
        <v>27</v>
      </c>
      <c r="B18" s="66" t="s">
        <v>53</v>
      </c>
      <c r="C18" s="16" t="s">
        <v>232</v>
      </c>
    </row>
    <row r="19" spans="1:3" ht="26.25" thickBot="1" x14ac:dyDescent="0.3">
      <c r="A19" s="67"/>
      <c r="B19" s="67"/>
      <c r="C19" s="7" t="s">
        <v>233</v>
      </c>
    </row>
    <row r="20" spans="1:3" ht="15.75" thickBot="1" x14ac:dyDescent="0.3">
      <c r="A20" s="10">
        <v>1</v>
      </c>
      <c r="B20" s="7">
        <v>2</v>
      </c>
      <c r="C20" s="7">
        <v>3</v>
      </c>
    </row>
    <row r="21" spans="1:3" ht="15.75" thickBot="1" x14ac:dyDescent="0.3">
      <c r="A21" s="11" t="s">
        <v>237</v>
      </c>
      <c r="B21" s="7">
        <v>10</v>
      </c>
      <c r="C21" s="6"/>
    </row>
    <row r="22" spans="1:3" ht="60.75" thickBot="1" x14ac:dyDescent="0.3">
      <c r="A22" s="17" t="s">
        <v>238</v>
      </c>
      <c r="B22" s="7">
        <v>20</v>
      </c>
      <c r="C22" s="6"/>
    </row>
    <row r="23" spans="1:3" ht="26.25" thickBot="1" x14ac:dyDescent="0.3">
      <c r="A23" s="11" t="s">
        <v>239</v>
      </c>
      <c r="B23" s="7">
        <v>30</v>
      </c>
      <c r="C23" s="6"/>
    </row>
    <row r="24" spans="1:3" x14ac:dyDescent="0.25">
      <c r="A24" s="2"/>
    </row>
    <row r="25" spans="1:3" x14ac:dyDescent="0.25">
      <c r="A25" s="1" t="s">
        <v>240</v>
      </c>
    </row>
    <row r="26" spans="1:3" x14ac:dyDescent="0.25">
      <c r="A26" s="56" t="s">
        <v>241</v>
      </c>
      <c r="B26" s="56"/>
      <c r="C26" s="56"/>
    </row>
    <row r="27" spans="1:3" x14ac:dyDescent="0.25">
      <c r="A27" s="56" t="s">
        <v>242</v>
      </c>
      <c r="B27" s="56"/>
      <c r="C27" s="56"/>
    </row>
    <row r="28" spans="1:3" x14ac:dyDescent="0.25">
      <c r="A28" s="1" t="s">
        <v>243</v>
      </c>
    </row>
    <row r="29" spans="1:3" x14ac:dyDescent="0.25">
      <c r="A29" s="1"/>
    </row>
  </sheetData>
  <mergeCells count="10">
    <mergeCell ref="A27:C27"/>
    <mergeCell ref="A6:A7"/>
    <mergeCell ref="B6:B7"/>
    <mergeCell ref="A18:A19"/>
    <mergeCell ref="B18:B19"/>
    <mergeCell ref="A3:C3"/>
    <mergeCell ref="A16:C16"/>
    <mergeCell ref="A2:C2"/>
    <mergeCell ref="A4:C4"/>
    <mergeCell ref="A26:C26"/>
  </mergeCells>
  <hyperlinks>
    <hyperlink ref="A22" r:id="rId1" display="http://login.consultant.ru/link/?req=doc;base=RZB;n=207955;fld=134"/>
  </hyperlinks>
  <pageMargins left="0.7" right="0.7" top="0.75" bottom="0.75" header="0.3" footer="0.3"/>
  <pageSetup paperSize="9" scale="9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раздел 1 </vt:lpstr>
      <vt:lpstr>раздел 2</vt:lpstr>
      <vt:lpstr>раздел 3</vt:lpstr>
      <vt:lpstr>раздел 4</vt:lpstr>
      <vt:lpstr>раздел 5</vt:lpstr>
      <vt:lpstr>раздел 6</vt:lpstr>
      <vt:lpstr>раздел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Александр</cp:lastModifiedBy>
  <cp:lastPrinted>2019-03-20T16:39:49Z</cp:lastPrinted>
  <dcterms:created xsi:type="dcterms:W3CDTF">2016-12-16T10:03:43Z</dcterms:created>
  <dcterms:modified xsi:type="dcterms:W3CDTF">2020-01-09T05:00:04Z</dcterms:modified>
</cp:coreProperties>
</file>